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KONTI\DJEČJI VRTIĆ\Fin plan 2026-2028\"/>
    </mc:Choice>
  </mc:AlternateContent>
  <bookViews>
    <workbookView xWindow="0" yWindow="0" windowWidth="20490" windowHeight="6750"/>
  </bookViews>
  <sheets>
    <sheet name="SAŽETAK" sheetId="10" r:id="rId1"/>
    <sheet name=" Račun prihoda i rashoda" sheetId="3" r:id="rId2"/>
    <sheet name="Prihodi i rashodi po izvorima" sheetId="8" r:id="rId3"/>
    <sheet name="Rashodi prema funkcijskoj kl" sheetId="5" r:id="rId4"/>
    <sheet name="POSEBNI DIO" sheetId="7" r:id="rId5"/>
    <sheet name="List2" sheetId="2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7" l="1"/>
  <c r="H15" i="7"/>
  <c r="G15" i="7"/>
  <c r="I20" i="7"/>
  <c r="H20" i="7"/>
  <c r="G20" i="7"/>
  <c r="F20" i="7"/>
  <c r="D15" i="3" l="1"/>
  <c r="I9" i="10" l="1"/>
  <c r="J9" i="10"/>
  <c r="I29" i="7" l="1"/>
  <c r="I28" i="7" s="1"/>
  <c r="I26" i="7"/>
  <c r="I25" i="7" s="1"/>
  <c r="I19" i="7"/>
  <c r="I14" i="7"/>
  <c r="I10" i="7"/>
  <c r="I9" i="7" s="1"/>
  <c r="H29" i="7"/>
  <c r="H28" i="7" s="1"/>
  <c r="H26" i="7"/>
  <c r="H25" i="7" s="1"/>
  <c r="H19" i="7"/>
  <c r="H14" i="7"/>
  <c r="H10" i="7"/>
  <c r="H9" i="7" s="1"/>
  <c r="G14" i="7"/>
  <c r="G29" i="7"/>
  <c r="G28" i="7" s="1"/>
  <c r="F29" i="7"/>
  <c r="F28" i="7" s="1"/>
  <c r="E29" i="7"/>
  <c r="E28" i="7"/>
  <c r="F15" i="7"/>
  <c r="F14" i="7" s="1"/>
  <c r="G26" i="7"/>
  <c r="G25" i="7" s="1"/>
  <c r="F26" i="7"/>
  <c r="F25" i="7" s="1"/>
  <c r="G19" i="7"/>
  <c r="F19" i="7"/>
  <c r="G10" i="7"/>
  <c r="G9" i="7" s="1"/>
  <c r="F10" i="7"/>
  <c r="F9" i="7" s="1"/>
  <c r="E15" i="7"/>
  <c r="E14" i="7" s="1"/>
  <c r="E20" i="7"/>
  <c r="E19" i="7" s="1"/>
  <c r="E26" i="7"/>
  <c r="E25" i="7" s="1"/>
  <c r="E10" i="7"/>
  <c r="E9" i="7" s="1"/>
  <c r="F13" i="5"/>
  <c r="F12" i="5" s="1"/>
  <c r="F11" i="5" s="1"/>
  <c r="E13" i="5"/>
  <c r="E12" i="5" s="1"/>
  <c r="E11" i="5" s="1"/>
  <c r="D13" i="5"/>
  <c r="D12" i="5" s="1"/>
  <c r="D11" i="5" s="1"/>
  <c r="C13" i="5"/>
  <c r="C12" i="5" s="1"/>
  <c r="C11" i="5" s="1"/>
  <c r="B13" i="5"/>
  <c r="B12" i="5" s="1"/>
  <c r="B11" i="5" s="1"/>
  <c r="G8" i="7" l="1"/>
  <c r="H8" i="7"/>
  <c r="I8" i="7"/>
  <c r="F8" i="7"/>
  <c r="E8" i="7"/>
  <c r="F29" i="8" l="1"/>
  <c r="F27" i="8"/>
  <c r="F25" i="8"/>
  <c r="E29" i="8"/>
  <c r="E27" i="8"/>
  <c r="E25" i="8"/>
  <c r="F24" i="8" l="1"/>
  <c r="E24" i="8"/>
  <c r="D29" i="8"/>
  <c r="D27" i="8"/>
  <c r="D25" i="8"/>
  <c r="C29" i="8"/>
  <c r="C27" i="8"/>
  <c r="C25" i="8"/>
  <c r="B25" i="8"/>
  <c r="B27" i="8"/>
  <c r="B29" i="8"/>
  <c r="D24" i="8" l="1"/>
  <c r="C24" i="8"/>
  <c r="B24" i="8"/>
  <c r="F17" i="8"/>
  <c r="F15" i="8"/>
  <c r="E17" i="8"/>
  <c r="E15" i="8"/>
  <c r="D17" i="8"/>
  <c r="C17" i="8"/>
  <c r="D15" i="8"/>
  <c r="C15" i="8"/>
  <c r="F12" i="8"/>
  <c r="E12" i="8"/>
  <c r="D12" i="8"/>
  <c r="C12" i="8"/>
  <c r="B12" i="8"/>
  <c r="B15" i="8"/>
  <c r="B17" i="8"/>
  <c r="B11" i="8" l="1"/>
  <c r="C11" i="8"/>
  <c r="F11" i="8"/>
  <c r="E11" i="8"/>
  <c r="D11" i="8"/>
  <c r="H29" i="3" l="1"/>
  <c r="H25" i="3"/>
  <c r="H24" i="3" s="1"/>
  <c r="G29" i="3"/>
  <c r="G25" i="3"/>
  <c r="G24" i="3" s="1"/>
  <c r="F29" i="3"/>
  <c r="F25" i="3"/>
  <c r="F24" i="3" s="1"/>
  <c r="E25" i="3"/>
  <c r="E24" i="3" s="1"/>
  <c r="E29" i="3"/>
  <c r="D25" i="3"/>
  <c r="D24" i="3" s="1"/>
  <c r="D29" i="3"/>
  <c r="H12" i="3" l="1"/>
  <c r="H11" i="3" s="1"/>
  <c r="G12" i="3"/>
  <c r="G11" i="3" s="1"/>
  <c r="F12" i="3"/>
  <c r="F11" i="3" s="1"/>
  <c r="E12" i="3"/>
  <c r="E11" i="3" s="1"/>
  <c r="D12" i="3"/>
  <c r="D11" i="3" s="1"/>
  <c r="F38" i="10" l="1"/>
  <c r="G35" i="10" s="1"/>
  <c r="G38" i="10" s="1"/>
  <c r="H35" i="10" s="1"/>
  <c r="H38" i="10" s="1"/>
  <c r="I35" i="10" s="1"/>
  <c r="I38" i="10" s="1"/>
  <c r="J35" i="10" s="1"/>
  <c r="J38" i="10" s="1"/>
  <c r="J22" i="10"/>
  <c r="I22" i="10"/>
  <c r="H22" i="10"/>
  <c r="G22" i="10"/>
  <c r="F22" i="10"/>
  <c r="J12" i="10"/>
  <c r="I12" i="10"/>
  <c r="H12" i="10"/>
  <c r="G12" i="10"/>
  <c r="F12" i="10"/>
  <c r="H9" i="10"/>
  <c r="G9" i="10"/>
  <c r="F9" i="10"/>
  <c r="G15" i="10" l="1"/>
  <c r="G23" i="10" s="1"/>
  <c r="G29" i="10" s="1"/>
  <c r="J15" i="10"/>
  <c r="J23" i="10" s="1"/>
  <c r="J29" i="10" s="1"/>
  <c r="J30" i="10" s="1"/>
  <c r="I15" i="10"/>
  <c r="I23" i="10" s="1"/>
  <c r="I29" i="10" s="1"/>
  <c r="I30" i="10" s="1"/>
  <c r="H15" i="10"/>
  <c r="H23" i="10" s="1"/>
  <c r="H29" i="10" s="1"/>
  <c r="H30" i="10" s="1"/>
  <c r="F15" i="10"/>
  <c r="F23" i="10" s="1"/>
  <c r="F29" i="10" s="1"/>
</calcChain>
</file>

<file path=xl/sharedStrings.xml><?xml version="1.0" encoding="utf-8"?>
<sst xmlns="http://schemas.openxmlformats.org/spreadsheetml/2006/main" count="173" uniqueCount="74">
  <si>
    <t>PRIHODI UKUPNO</t>
  </si>
  <si>
    <t>RASHODI UKUPNO</t>
  </si>
  <si>
    <t>NETO FINANCIRANJE</t>
  </si>
  <si>
    <t>Naziv prihoda</t>
  </si>
  <si>
    <t xml:space="preserve">A. RAČUN PRIHODA I RASHODA </t>
  </si>
  <si>
    <t>Razred</t>
  </si>
  <si>
    <t>Skupina</t>
  </si>
  <si>
    <t>Prihodi poslovanja</t>
  </si>
  <si>
    <t>Prihodi od prodaje nefinancijske imovine</t>
  </si>
  <si>
    <t>Naziv rashoda</t>
  </si>
  <si>
    <t>Rashodi poslovanja</t>
  </si>
  <si>
    <t>Rashodi za zaposlene</t>
  </si>
  <si>
    <t>Rashodi za nabavu nefinancijske imovine</t>
  </si>
  <si>
    <t>Rashodi za nabavu neproizvedene dugotrajne imovine</t>
  </si>
  <si>
    <t>RASHODI PREMA FUNKCIJSKOJ KLASIFIKACIJI</t>
  </si>
  <si>
    <t>UKUPNI RASHODI</t>
  </si>
  <si>
    <t>II. POSEBNI DIO</t>
  </si>
  <si>
    <t>I. OPĆI DIO</t>
  </si>
  <si>
    <t>Šifra</t>
  </si>
  <si>
    <t xml:space="preserve">Naziv </t>
  </si>
  <si>
    <t>Materijalni rashodi</t>
  </si>
  <si>
    <t>A) SAŽETAK RAČUNA PRIHODA I RASHODA</t>
  </si>
  <si>
    <t>B) SAŽETAK RAČUNA FINANCIRANJA</t>
  </si>
  <si>
    <t>Prihodi od prodaje proizvedene dugotrajne imovine</t>
  </si>
  <si>
    <t>Pomoći iz inozemstva i od subjekata unutar općeg proračuna</t>
  </si>
  <si>
    <t>…</t>
  </si>
  <si>
    <t>Prihodi iz nadležnog proračuna i od HZZO-a temeljem ugovornih obveza</t>
  </si>
  <si>
    <t>Rashodi za nabavu proizvedene dugotrajne imovine</t>
  </si>
  <si>
    <t>EUR</t>
  </si>
  <si>
    <t>6 PRIHODI POSLOVANJA</t>
  </si>
  <si>
    <t>7 PRIHODI OD PRODAJE NEFINANCIJSKE IMOVINE</t>
  </si>
  <si>
    <t>3 RASHODI  POSLOVANJA</t>
  </si>
  <si>
    <t>4 RASHODI ZA NABAVU NEFINANCIJSKE IMOVINE</t>
  </si>
  <si>
    <t>8 PRIMICI OD FINANCIJSKE IMOVINE I ZADUŽIVANJA</t>
  </si>
  <si>
    <t>5 IZDACI ZA FINANCIJSKU IMOVINU I OTPLATE ZAJMOVA</t>
  </si>
  <si>
    <t>PRIHODI POSLOVANJA PREMA EKONOMSKOJ KLASIFIKACIJI</t>
  </si>
  <si>
    <t>RASHODI POSLOVANJA PREMA EKONOMSKOJ KLASIFIKACIJI</t>
  </si>
  <si>
    <t>PRIHODI POSLOVANJA PREMA IZVORIMA FINANCIRANJA</t>
  </si>
  <si>
    <t>RASHODI POSLOVANJA PREMA IZVORIMA FINANCIRANJA</t>
  </si>
  <si>
    <t>Brojčana oznaka i naziv</t>
  </si>
  <si>
    <t>5 Pomoći</t>
  </si>
  <si>
    <t>1 Opći prihodi i primici</t>
  </si>
  <si>
    <t xml:space="preserve">  11 Opći prihodi i primici</t>
  </si>
  <si>
    <t>3 Vlastiti prihodi</t>
  </si>
  <si>
    <t xml:space="preserve">  31 Vlastiti prihodi</t>
  </si>
  <si>
    <t>D) VIŠEGODIŠNJI PLAN URAVNOTEŽENJA</t>
  </si>
  <si>
    <t>RAZLIKA - VIŠAK / MANJAK</t>
  </si>
  <si>
    <t>VIŠAK / MANJAK + NETO FINANCIRANJE</t>
  </si>
  <si>
    <t xml:space="preserve">C) PRENESENI VIŠAK ILI PRENESENI MANJAK </t>
  </si>
  <si>
    <t>PRIJENOS VIŠKA / MANJKA IZ PRETHODNE(IH) GODINE</t>
  </si>
  <si>
    <t>PRIJENOS VIŠKA / MANJKA U SLJEDEĆE RAZDOBLJE</t>
  </si>
  <si>
    <t>VIŠAK / MANJAK + NETO FINANCIRANJE + PRIJENOS VIŠKA / MANJKA IZ PRETHODNE(IH) GODINE - PRIJENOS VIŠKA / MANJKA U SLJEDEĆE RAZDOBLJE</t>
  </si>
  <si>
    <t>VIŠAK / MANJAK IZ PRETHODNE(IH) GODINE KOJI ĆE SE RASPOREDITI / POKRITI</t>
  </si>
  <si>
    <t>VIŠAK / MANJAK TEKUĆE GODINE</t>
  </si>
  <si>
    <t>Projekcija proračuna
za 2027.</t>
  </si>
  <si>
    <t>Prihodi od upravnih i administrativnih pristojbi, pristojbi po posebnim propisima i naknada</t>
  </si>
  <si>
    <t>Financijski rashodi</t>
  </si>
  <si>
    <t>Prihodi od imovine</t>
  </si>
  <si>
    <t xml:space="preserve">  58 Pomoći</t>
  </si>
  <si>
    <t>3.2 Vlastiti prihodi</t>
  </si>
  <si>
    <t>5.8 Pomoći</t>
  </si>
  <si>
    <t>09 Obrazovanje</t>
  </si>
  <si>
    <t>091 Predškolsko i osnovno obrazovanje</t>
  </si>
  <si>
    <t xml:space="preserve">    0911Predškolsko obrazovanje</t>
  </si>
  <si>
    <t xml:space="preserve">    096 Dodatne usluge u obrazovanju</t>
  </si>
  <si>
    <t>PROGRAM 1004</t>
  </si>
  <si>
    <t>PREDŠKOLSKI ODGOJ I OBRAZOVANJE U GRADSKIM USTANOVAMA -REDOVAN RAD</t>
  </si>
  <si>
    <t>Aktivnost A100401</t>
  </si>
  <si>
    <t>DJEČJI VRTIĆ DUGI RAT</t>
  </si>
  <si>
    <t>FINANCIJSKI PLAN PRORAČUNSKOG KORISNIKA JEDINICE LOKALNE I PODRUČNE (REGIONALNE) SAMOUPRAVE 
ZA 2026. I PROJEKCIJA ZA 2027. I 2028. GODINU</t>
  </si>
  <si>
    <t>Izvršenje 2024</t>
  </si>
  <si>
    <t>Projekcija proračuna
za 2028.</t>
  </si>
  <si>
    <t>Proračun za 2026.</t>
  </si>
  <si>
    <t>Plan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</si>
</sst>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 applyProtection="1">
      <alignment horizontal="right" wrapText="1"/>
    </xf>
    <xf numFmtId="0" fontId="9" fillId="2" borderId="3" xfId="0" applyNumberFormat="1" applyFont="1" applyFill="1" applyBorder="1" applyAlignment="1" applyProtection="1">
      <alignment horizontal="left" vertical="center" wrapText="1"/>
    </xf>
    <xf numFmtId="0" fontId="7" fillId="2" borderId="3" xfId="0" quotePrefix="1" applyFont="1" applyFill="1" applyBorder="1" applyAlignment="1">
      <alignment horizontal="left" vertical="center"/>
    </xf>
    <xf numFmtId="0" fontId="8" fillId="2" borderId="3" xfId="0" quotePrefix="1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 applyProtection="1">
      <alignment horizontal="left" vertical="center"/>
    </xf>
    <xf numFmtId="0" fontId="7" fillId="2" borderId="3" xfId="0" applyNumberFormat="1" applyFont="1" applyFill="1" applyBorder="1" applyAlignment="1" applyProtection="1">
      <alignment horizontal="left" vertical="center" wrapText="1"/>
    </xf>
    <xf numFmtId="0" fontId="7" fillId="2" borderId="3" xfId="0" applyFont="1" applyFill="1" applyBorder="1" applyAlignment="1">
      <alignment horizontal="left" vertical="center"/>
    </xf>
    <xf numFmtId="0" fontId="6" fillId="4" borderId="4" xfId="0" applyNumberFormat="1" applyFont="1" applyFill="1" applyBorder="1" applyAlignment="1" applyProtection="1">
      <alignment horizontal="center" vertical="center" wrapText="1"/>
    </xf>
    <xf numFmtId="0" fontId="6" fillId="4" borderId="3" xfId="0" applyNumberFormat="1" applyFont="1" applyFill="1" applyBorder="1" applyAlignment="1" applyProtection="1">
      <alignment horizontal="center" vertical="center" wrapText="1"/>
    </xf>
    <xf numFmtId="0" fontId="2" fillId="0" borderId="0" xfId="0" quotePrefix="1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vertical="center" wrapText="1"/>
    </xf>
    <xf numFmtId="0" fontId="7" fillId="2" borderId="3" xfId="0" applyNumberFormat="1" applyFont="1" applyFill="1" applyBorder="1" applyAlignment="1" applyProtection="1">
      <alignment vertical="center" wrapText="1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6" fillId="0" borderId="1" xfId="0" quotePrefix="1" applyFont="1" applyBorder="1" applyAlignment="1">
      <alignment horizontal="left" wrapText="1"/>
    </xf>
    <xf numFmtId="0" fontId="6" fillId="0" borderId="2" xfId="0" quotePrefix="1" applyFont="1" applyBorder="1" applyAlignment="1">
      <alignment horizontal="left" wrapText="1"/>
    </xf>
    <xf numFmtId="0" fontId="6" fillId="0" borderId="2" xfId="0" quotePrefix="1" applyFont="1" applyBorder="1" applyAlignment="1">
      <alignment horizontal="center" wrapText="1"/>
    </xf>
    <xf numFmtId="0" fontId="6" fillId="0" borderId="2" xfId="0" quotePrefix="1" applyNumberFormat="1" applyFont="1" applyFill="1" applyBorder="1" applyAlignment="1" applyProtection="1">
      <alignment horizontal="left"/>
    </xf>
    <xf numFmtId="3" fontId="6" fillId="3" borderId="3" xfId="0" applyNumberFormat="1" applyFont="1" applyFill="1" applyBorder="1" applyAlignment="1">
      <alignment horizontal="right"/>
    </xf>
    <xf numFmtId="3" fontId="6" fillId="0" borderId="3" xfId="0" applyNumberFormat="1" applyFont="1" applyFill="1" applyBorder="1" applyAlignment="1">
      <alignment horizontal="right"/>
    </xf>
    <xf numFmtId="3" fontId="6" fillId="3" borderId="1" xfId="0" quotePrefix="1" applyNumberFormat="1" applyFont="1" applyFill="1" applyBorder="1" applyAlignment="1">
      <alignment horizontal="right"/>
    </xf>
    <xf numFmtId="0" fontId="13" fillId="0" borderId="5" xfId="0" applyFont="1" applyBorder="1" applyAlignment="1">
      <alignment horizontal="right" vertical="center"/>
    </xf>
    <xf numFmtId="0" fontId="9" fillId="3" borderId="1" xfId="0" applyFont="1" applyFill="1" applyBorder="1" applyAlignment="1">
      <alignment horizontal="left" vertical="center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wrapText="1"/>
    </xf>
    <xf numFmtId="0" fontId="7" fillId="3" borderId="2" xfId="0" applyNumberFormat="1" applyFont="1" applyFill="1" applyBorder="1" applyAlignment="1" applyProtection="1">
      <alignment vertical="center"/>
    </xf>
    <xf numFmtId="3" fontId="6" fillId="0" borderId="3" xfId="0" applyNumberFormat="1" applyFont="1" applyFill="1" applyBorder="1" applyAlignment="1" applyProtection="1">
      <alignment horizontal="right" wrapText="1"/>
    </xf>
    <xf numFmtId="3" fontId="6" fillId="0" borderId="3" xfId="0" applyNumberFormat="1" applyFont="1" applyBorder="1" applyAlignment="1">
      <alignment horizontal="right"/>
    </xf>
    <xf numFmtId="3" fontId="9" fillId="4" borderId="1" xfId="0" quotePrefix="1" applyNumberFormat="1" applyFont="1" applyFill="1" applyBorder="1" applyAlignment="1">
      <alignment horizontal="right"/>
    </xf>
    <xf numFmtId="3" fontId="9" fillId="4" borderId="3" xfId="0" applyNumberFormat="1" applyFont="1" applyFill="1" applyBorder="1" applyAlignment="1" applyProtection="1">
      <alignment horizontal="right" wrapText="1"/>
    </xf>
    <xf numFmtId="3" fontId="9" fillId="3" borderId="1" xfId="0" quotePrefix="1" applyNumberFormat="1" applyFont="1" applyFill="1" applyBorder="1" applyAlignment="1">
      <alignment horizontal="right"/>
    </xf>
    <xf numFmtId="3" fontId="9" fillId="3" borderId="3" xfId="0" quotePrefix="1" applyNumberFormat="1" applyFont="1" applyFill="1" applyBorder="1" applyAlignment="1">
      <alignment horizontal="right"/>
    </xf>
    <xf numFmtId="0" fontId="15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wrapText="1"/>
    </xf>
    <xf numFmtId="0" fontId="17" fillId="0" borderId="0" xfId="0" quotePrefix="1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/>
    <xf numFmtId="0" fontId="9" fillId="0" borderId="1" xfId="0" quotePrefix="1" applyFont="1" applyBorder="1" applyAlignment="1">
      <alignment horizontal="left" wrapText="1"/>
    </xf>
    <xf numFmtId="0" fontId="9" fillId="0" borderId="2" xfId="0" quotePrefix="1" applyFont="1" applyBorder="1" applyAlignment="1">
      <alignment horizontal="left" wrapText="1"/>
    </xf>
    <xf numFmtId="0" fontId="9" fillId="0" borderId="2" xfId="0" quotePrefix="1" applyFont="1" applyBorder="1" applyAlignment="1">
      <alignment horizontal="center" wrapText="1"/>
    </xf>
    <xf numFmtId="0" fontId="9" fillId="0" borderId="2" xfId="0" quotePrefix="1" applyNumberFormat="1" applyFont="1" applyFill="1" applyBorder="1" applyAlignment="1" applyProtection="1">
      <alignment horizontal="left"/>
    </xf>
    <xf numFmtId="3" fontId="6" fillId="3" borderId="3" xfId="0" quotePrefix="1" applyNumberFormat="1" applyFont="1" applyFill="1" applyBorder="1" applyAlignment="1">
      <alignment horizontal="right"/>
    </xf>
    <xf numFmtId="4" fontId="6" fillId="0" borderId="3" xfId="0" applyNumberFormat="1" applyFont="1" applyFill="1" applyBorder="1" applyAlignment="1">
      <alignment horizontal="right"/>
    </xf>
    <xf numFmtId="4" fontId="6" fillId="0" borderId="3" xfId="0" applyNumberFormat="1" applyFont="1" applyBorder="1" applyAlignment="1">
      <alignment horizontal="right"/>
    </xf>
    <xf numFmtId="4" fontId="6" fillId="3" borderId="3" xfId="0" applyNumberFormat="1" applyFont="1" applyFill="1" applyBorder="1" applyAlignment="1">
      <alignment horizontal="right"/>
    </xf>
    <xf numFmtId="3" fontId="6" fillId="0" borderId="4" xfId="0" applyNumberFormat="1" applyFont="1" applyFill="1" applyBorder="1" applyAlignment="1" applyProtection="1">
      <alignment horizontal="center" vertical="center" wrapText="1"/>
    </xf>
    <xf numFmtId="4" fontId="0" fillId="0" borderId="3" xfId="0" applyNumberFormat="1" applyBorder="1"/>
    <xf numFmtId="0" fontId="8" fillId="2" borderId="3" xfId="0" applyNumberFormat="1" applyFont="1" applyFill="1" applyBorder="1" applyAlignment="1" applyProtection="1">
      <alignment horizontal="left" vertical="center" wrapText="1" indent="1"/>
    </xf>
    <xf numFmtId="4" fontId="6" fillId="0" borderId="3" xfId="0" applyNumberFormat="1" applyFont="1" applyFill="1" applyBorder="1" applyAlignment="1" applyProtection="1">
      <alignment horizontal="center" vertical="center" wrapText="1"/>
    </xf>
    <xf numFmtId="3" fontId="6" fillId="2" borderId="4" xfId="0" applyNumberFormat="1" applyFont="1" applyFill="1" applyBorder="1" applyAlignment="1">
      <alignment horizontal="center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4" fontId="6" fillId="2" borderId="3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" fontId="6" fillId="0" borderId="4" xfId="0" applyNumberFormat="1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19" fillId="0" borderId="0" xfId="0" applyFont="1"/>
    <xf numFmtId="0" fontId="9" fillId="3" borderId="1" xfId="0" quotePrefix="1" applyNumberFormat="1" applyFont="1" applyFill="1" applyBorder="1" applyAlignment="1" applyProtection="1">
      <alignment horizontal="left" vertical="center" wrapText="1"/>
    </xf>
    <xf numFmtId="0" fontId="7" fillId="3" borderId="2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wrapText="1"/>
    </xf>
    <xf numFmtId="0" fontId="9" fillId="4" borderId="1" xfId="0" applyNumberFormat="1" applyFont="1" applyFill="1" applyBorder="1" applyAlignment="1" applyProtection="1">
      <alignment horizontal="left" vertical="center" wrapText="1"/>
    </xf>
    <xf numFmtId="0" fontId="9" fillId="4" borderId="2" xfId="0" applyNumberFormat="1" applyFont="1" applyFill="1" applyBorder="1" applyAlignment="1" applyProtection="1">
      <alignment horizontal="left" vertical="center" wrapText="1"/>
    </xf>
    <xf numFmtId="0" fontId="9" fillId="4" borderId="4" xfId="0" applyNumberFormat="1" applyFont="1" applyFill="1" applyBorder="1" applyAlignment="1" applyProtection="1">
      <alignment horizontal="left" vertical="center" wrapText="1"/>
    </xf>
    <xf numFmtId="0" fontId="9" fillId="3" borderId="1" xfId="0" applyNumberFormat="1" applyFont="1" applyFill="1" applyBorder="1" applyAlignment="1" applyProtection="1">
      <alignment horizontal="left" vertical="center" wrapText="1"/>
    </xf>
    <xf numFmtId="0" fontId="9" fillId="3" borderId="2" xfId="0" applyNumberFormat="1" applyFont="1" applyFill="1" applyBorder="1" applyAlignment="1" applyProtection="1">
      <alignment horizontal="left" vertical="center" wrapText="1"/>
    </xf>
    <xf numFmtId="0" fontId="9" fillId="3" borderId="4" xfId="0" applyNumberFormat="1" applyFont="1" applyFill="1" applyBorder="1" applyAlignment="1" applyProtection="1">
      <alignment horizontal="left" vertical="center" wrapText="1"/>
    </xf>
    <xf numFmtId="0" fontId="15" fillId="0" borderId="0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9" fillId="0" borderId="1" xfId="0" quotePrefix="1" applyFont="1" applyBorder="1" applyAlignment="1">
      <alignment horizontal="left" vertical="center"/>
    </xf>
    <xf numFmtId="0" fontId="7" fillId="0" borderId="2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vertical="center" wrapText="1"/>
    </xf>
    <xf numFmtId="0" fontId="7" fillId="3" borderId="2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7" fillId="0" borderId="2" xfId="0" applyNumberFormat="1" applyFont="1" applyFill="1" applyBorder="1" applyAlignment="1" applyProtection="1">
      <alignment vertical="center" wrapText="1"/>
    </xf>
    <xf numFmtId="0" fontId="9" fillId="0" borderId="1" xfId="0" quotePrefix="1" applyFont="1" applyFill="1" applyBorder="1" applyAlignment="1">
      <alignment horizontal="left" vertical="center"/>
    </xf>
    <xf numFmtId="0" fontId="9" fillId="0" borderId="1" xfId="0" quotePrefix="1" applyNumberFormat="1" applyFont="1" applyFill="1" applyBorder="1" applyAlignment="1" applyProtection="1">
      <alignment horizontal="left" vertical="center" wrapText="1"/>
    </xf>
    <xf numFmtId="0" fontId="11" fillId="0" borderId="0" xfId="0" applyFont="1" applyAlignment="1">
      <alignment vertical="center" wrapText="1"/>
    </xf>
    <xf numFmtId="0" fontId="14" fillId="2" borderId="1" xfId="0" applyNumberFormat="1" applyFont="1" applyFill="1" applyBorder="1" applyAlignment="1" applyProtection="1">
      <alignment horizontal="left" vertical="center" wrapText="1"/>
    </xf>
    <xf numFmtId="0" fontId="14" fillId="2" borderId="2" xfId="0" applyNumberFormat="1" applyFont="1" applyFill="1" applyBorder="1" applyAlignment="1" applyProtection="1">
      <alignment horizontal="left" vertical="center" wrapText="1"/>
    </xf>
    <xf numFmtId="0" fontId="14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2" xfId="0" applyNumberFormat="1" applyFont="1" applyFill="1" applyBorder="1" applyAlignment="1" applyProtection="1">
      <alignment horizontal="left" vertical="center" wrapText="1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 indent="1"/>
    </xf>
    <xf numFmtId="0" fontId="3" fillId="2" borderId="2" xfId="0" applyNumberFormat="1" applyFont="1" applyFill="1" applyBorder="1" applyAlignment="1" applyProtection="1">
      <alignment horizontal="left" vertical="center" wrapText="1" indent="1"/>
    </xf>
    <xf numFmtId="0" fontId="3" fillId="2" borderId="4" xfId="0" applyNumberFormat="1" applyFont="1" applyFill="1" applyBorder="1" applyAlignment="1" applyProtection="1">
      <alignment horizontal="left" vertical="center" wrapText="1" indent="1"/>
    </xf>
    <xf numFmtId="0" fontId="6" fillId="2" borderId="1" xfId="0" applyNumberFormat="1" applyFont="1" applyFill="1" applyBorder="1" applyAlignment="1" applyProtection="1">
      <alignment horizontal="left" vertical="center" wrapText="1" indent="3"/>
    </xf>
    <xf numFmtId="0" fontId="6" fillId="2" borderId="2" xfId="0" applyNumberFormat="1" applyFont="1" applyFill="1" applyBorder="1" applyAlignment="1" applyProtection="1">
      <alignment horizontal="left" vertical="center" wrapText="1" indent="3"/>
    </xf>
    <xf numFmtId="0" fontId="6" fillId="2" borderId="4" xfId="0" applyNumberFormat="1" applyFont="1" applyFill="1" applyBorder="1" applyAlignment="1" applyProtection="1">
      <alignment horizontal="left" vertical="center" wrapText="1" indent="3"/>
    </xf>
    <xf numFmtId="0" fontId="6" fillId="2" borderId="1" xfId="0" applyNumberFormat="1" applyFont="1" applyFill="1" applyBorder="1" applyAlignment="1" applyProtection="1">
      <alignment horizontal="left" vertical="center" wrapText="1" indent="4"/>
    </xf>
    <xf numFmtId="0" fontId="6" fillId="2" borderId="2" xfId="0" applyNumberFormat="1" applyFont="1" applyFill="1" applyBorder="1" applyAlignment="1" applyProtection="1">
      <alignment horizontal="left" vertical="center" wrapText="1" indent="4"/>
    </xf>
    <xf numFmtId="0" fontId="6" fillId="2" borderId="4" xfId="0" applyNumberFormat="1" applyFont="1" applyFill="1" applyBorder="1" applyAlignment="1" applyProtection="1">
      <alignment horizontal="left" vertical="center" wrapText="1" indent="4"/>
    </xf>
    <xf numFmtId="0" fontId="6" fillId="4" borderId="1" xfId="0" applyNumberFormat="1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3" fontId="0" fillId="0" borderId="3" xfId="0" applyNumberFormat="1" applyBorder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tabSelected="1" topLeftCell="A13" workbookViewId="0">
      <selection activeCell="J14" sqref="J14"/>
    </sheetView>
  </sheetViews>
  <sheetFormatPr defaultRowHeight="15" x14ac:dyDescent="0.25"/>
  <cols>
    <col min="5" max="10" width="25.28515625" customWidth="1"/>
  </cols>
  <sheetData>
    <row r="1" spans="1:10" ht="15.75" x14ac:dyDescent="0.25">
      <c r="A1" s="80" t="s">
        <v>68</v>
      </c>
    </row>
    <row r="2" spans="1:10" ht="42" customHeight="1" x14ac:dyDescent="0.25">
      <c r="A2" s="83" t="s">
        <v>69</v>
      </c>
      <c r="B2" s="83"/>
      <c r="C2" s="83"/>
      <c r="D2" s="83"/>
      <c r="E2" s="83"/>
      <c r="F2" s="83"/>
      <c r="G2" s="83"/>
      <c r="H2" s="83"/>
      <c r="I2" s="83"/>
      <c r="J2" s="83"/>
    </row>
    <row r="3" spans="1:10" ht="18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</row>
    <row r="4" spans="1:10" ht="15.75" x14ac:dyDescent="0.25">
      <c r="A4" s="83" t="s">
        <v>17</v>
      </c>
      <c r="B4" s="83"/>
      <c r="C4" s="83"/>
      <c r="D4" s="83"/>
      <c r="E4" s="83"/>
      <c r="F4" s="83"/>
      <c r="G4" s="83"/>
      <c r="H4" s="83"/>
      <c r="I4" s="96"/>
      <c r="J4" s="96"/>
    </row>
    <row r="5" spans="1:10" ht="18" x14ac:dyDescent="0.25">
      <c r="A5" s="23"/>
      <c r="B5" s="23"/>
      <c r="C5" s="23"/>
      <c r="D5" s="23"/>
      <c r="E5" s="23"/>
      <c r="F5" s="23"/>
      <c r="G5" s="23"/>
      <c r="H5" s="23"/>
      <c r="I5" s="5"/>
      <c r="J5" s="5"/>
    </row>
    <row r="6" spans="1:10" ht="15.75" x14ac:dyDescent="0.25">
      <c r="A6" s="83" t="s">
        <v>21</v>
      </c>
      <c r="B6" s="84"/>
      <c r="C6" s="84"/>
      <c r="D6" s="84"/>
      <c r="E6" s="84"/>
      <c r="F6" s="84"/>
      <c r="G6" s="84"/>
      <c r="H6" s="84"/>
      <c r="I6" s="84"/>
      <c r="J6" s="84"/>
    </row>
    <row r="7" spans="1:10" ht="18" x14ac:dyDescent="0.25">
      <c r="A7" s="1"/>
      <c r="B7" s="2"/>
      <c r="C7" s="2"/>
      <c r="D7" s="2"/>
      <c r="E7" s="6"/>
      <c r="F7" s="7"/>
      <c r="G7" s="7"/>
      <c r="H7" s="7"/>
      <c r="I7" s="7"/>
      <c r="J7" s="34" t="s">
        <v>28</v>
      </c>
    </row>
    <row r="8" spans="1:10" ht="25.5" x14ac:dyDescent="0.25">
      <c r="A8" s="27"/>
      <c r="B8" s="28"/>
      <c r="C8" s="28"/>
      <c r="D8" s="29"/>
      <c r="E8" s="30"/>
      <c r="F8" s="3" t="s">
        <v>70</v>
      </c>
      <c r="G8" s="3" t="s">
        <v>73</v>
      </c>
      <c r="H8" s="3" t="s">
        <v>72</v>
      </c>
      <c r="I8" s="3" t="s">
        <v>54</v>
      </c>
      <c r="J8" s="3" t="s">
        <v>71</v>
      </c>
    </row>
    <row r="9" spans="1:10" x14ac:dyDescent="0.25">
      <c r="A9" s="88" t="s">
        <v>0</v>
      </c>
      <c r="B9" s="82"/>
      <c r="C9" s="82"/>
      <c r="D9" s="82"/>
      <c r="E9" s="97"/>
      <c r="F9" s="31">
        <f>F10+F11</f>
        <v>878217.67</v>
      </c>
      <c r="G9" s="31">
        <f t="shared" ref="G9:J9" si="0">G10+G11</f>
        <v>1280000</v>
      </c>
      <c r="H9" s="31">
        <f t="shared" si="0"/>
        <v>1548000</v>
      </c>
      <c r="I9" s="31">
        <f t="shared" si="0"/>
        <v>1560000</v>
      </c>
      <c r="J9" s="31">
        <f t="shared" si="0"/>
        <v>1580000</v>
      </c>
    </row>
    <row r="10" spans="1:10" x14ac:dyDescent="0.25">
      <c r="A10" s="98" t="s">
        <v>29</v>
      </c>
      <c r="B10" s="99"/>
      <c r="C10" s="99"/>
      <c r="D10" s="99"/>
      <c r="E10" s="95"/>
      <c r="F10" s="59">
        <v>878217.67</v>
      </c>
      <c r="G10" s="59">
        <v>1280000</v>
      </c>
      <c r="H10" s="32">
        <v>1548000</v>
      </c>
      <c r="I10" s="32">
        <v>1560000</v>
      </c>
      <c r="J10" s="32">
        <v>1580000</v>
      </c>
    </row>
    <row r="11" spans="1:10" x14ac:dyDescent="0.25">
      <c r="A11" s="100" t="s">
        <v>30</v>
      </c>
      <c r="B11" s="95"/>
      <c r="C11" s="95"/>
      <c r="D11" s="95"/>
      <c r="E11" s="95"/>
      <c r="F11" s="32"/>
      <c r="G11" s="32"/>
      <c r="H11" s="32"/>
      <c r="I11" s="32"/>
      <c r="J11" s="32"/>
    </row>
    <row r="12" spans="1:10" x14ac:dyDescent="0.25">
      <c r="A12" s="35" t="s">
        <v>1</v>
      </c>
      <c r="B12" s="42"/>
      <c r="C12" s="42"/>
      <c r="D12" s="42"/>
      <c r="E12" s="42"/>
      <c r="F12" s="31">
        <f>F13+F14</f>
        <v>883399.61</v>
      </c>
      <c r="G12" s="31">
        <f t="shared" ref="G12:J12" si="1">G13+G14</f>
        <v>1280000</v>
      </c>
      <c r="H12" s="31">
        <f t="shared" si="1"/>
        <v>1548000</v>
      </c>
      <c r="I12" s="31">
        <f t="shared" si="1"/>
        <v>1560000</v>
      </c>
      <c r="J12" s="31">
        <f t="shared" si="1"/>
        <v>1580000</v>
      </c>
    </row>
    <row r="13" spans="1:10" x14ac:dyDescent="0.25">
      <c r="A13" s="101" t="s">
        <v>31</v>
      </c>
      <c r="B13" s="99"/>
      <c r="C13" s="99"/>
      <c r="D13" s="99"/>
      <c r="E13" s="99"/>
      <c r="F13" s="59">
        <v>880385.86</v>
      </c>
      <c r="G13" s="59">
        <v>1242000</v>
      </c>
      <c r="H13" s="32">
        <v>1514000</v>
      </c>
      <c r="I13" s="32">
        <v>1525000</v>
      </c>
      <c r="J13" s="32">
        <v>1545000</v>
      </c>
    </row>
    <row r="14" spans="1:10" x14ac:dyDescent="0.25">
      <c r="A14" s="94" t="s">
        <v>32</v>
      </c>
      <c r="B14" s="95"/>
      <c r="C14" s="95"/>
      <c r="D14" s="95"/>
      <c r="E14" s="95"/>
      <c r="F14" s="60">
        <v>3013.75</v>
      </c>
      <c r="G14" s="60">
        <v>38000</v>
      </c>
      <c r="H14" s="44">
        <v>34000</v>
      </c>
      <c r="I14" s="44">
        <v>35000</v>
      </c>
      <c r="J14" s="44">
        <v>35000</v>
      </c>
    </row>
    <row r="15" spans="1:10" x14ac:dyDescent="0.25">
      <c r="A15" s="81" t="s">
        <v>46</v>
      </c>
      <c r="B15" s="82"/>
      <c r="C15" s="82"/>
      <c r="D15" s="82"/>
      <c r="E15" s="82"/>
      <c r="F15" s="61">
        <f>F9-F12</f>
        <v>-5181.9399999999441</v>
      </c>
      <c r="G15" s="31">
        <f t="shared" ref="G15:J15" si="2">G9-G12</f>
        <v>0</v>
      </c>
      <c r="H15" s="31">
        <f t="shared" si="2"/>
        <v>0</v>
      </c>
      <c r="I15" s="31">
        <f t="shared" si="2"/>
        <v>0</v>
      </c>
      <c r="J15" s="31">
        <f t="shared" si="2"/>
        <v>0</v>
      </c>
    </row>
    <row r="16" spans="1:10" ht="18" x14ac:dyDescent="0.25">
      <c r="A16" s="23"/>
      <c r="B16" s="21"/>
      <c r="C16" s="21"/>
      <c r="D16" s="21"/>
      <c r="E16" s="21"/>
      <c r="F16" s="21"/>
      <c r="G16" s="21"/>
      <c r="H16" s="22"/>
      <c r="I16" s="22"/>
      <c r="J16" s="22"/>
    </row>
    <row r="17" spans="1:10" ht="15.75" x14ac:dyDescent="0.25">
      <c r="A17" s="83" t="s">
        <v>22</v>
      </c>
      <c r="B17" s="84"/>
      <c r="C17" s="84"/>
      <c r="D17" s="84"/>
      <c r="E17" s="84"/>
      <c r="F17" s="84"/>
      <c r="G17" s="84"/>
      <c r="H17" s="84"/>
      <c r="I17" s="84"/>
      <c r="J17" s="84"/>
    </row>
    <row r="18" spans="1:10" ht="18" x14ac:dyDescent="0.25">
      <c r="A18" s="23"/>
      <c r="B18" s="21"/>
      <c r="C18" s="21"/>
      <c r="D18" s="21"/>
      <c r="E18" s="21"/>
      <c r="F18" s="21"/>
      <c r="G18" s="21"/>
      <c r="H18" s="22"/>
      <c r="I18" s="22"/>
      <c r="J18" s="22"/>
    </row>
    <row r="19" spans="1:10" ht="25.5" x14ac:dyDescent="0.25">
      <c r="A19" s="27"/>
      <c r="B19" s="28"/>
      <c r="C19" s="28"/>
      <c r="D19" s="29"/>
      <c r="E19" s="30"/>
      <c r="F19" s="3" t="s">
        <v>70</v>
      </c>
      <c r="G19" s="3" t="s">
        <v>73</v>
      </c>
      <c r="H19" s="3" t="s">
        <v>72</v>
      </c>
      <c r="I19" s="3" t="s">
        <v>54</v>
      </c>
      <c r="J19" s="3" t="s">
        <v>71</v>
      </c>
    </row>
    <row r="20" spans="1:10" x14ac:dyDescent="0.25">
      <c r="A20" s="94" t="s">
        <v>33</v>
      </c>
      <c r="B20" s="95"/>
      <c r="C20" s="95"/>
      <c r="D20" s="95"/>
      <c r="E20" s="95"/>
      <c r="F20" s="44"/>
      <c r="G20" s="44"/>
      <c r="H20" s="44"/>
      <c r="I20" s="44"/>
      <c r="J20" s="43"/>
    </row>
    <row r="21" spans="1:10" x14ac:dyDescent="0.25">
      <c r="A21" s="94" t="s">
        <v>34</v>
      </c>
      <c r="B21" s="95"/>
      <c r="C21" s="95"/>
      <c r="D21" s="95"/>
      <c r="E21" s="95"/>
      <c r="F21" s="44"/>
      <c r="G21" s="44"/>
      <c r="H21" s="44"/>
      <c r="I21" s="44"/>
      <c r="J21" s="43"/>
    </row>
    <row r="22" spans="1:10" x14ac:dyDescent="0.25">
      <c r="A22" s="81" t="s">
        <v>2</v>
      </c>
      <c r="B22" s="82"/>
      <c r="C22" s="82"/>
      <c r="D22" s="82"/>
      <c r="E22" s="82"/>
      <c r="F22" s="31">
        <f>F20-F21</f>
        <v>0</v>
      </c>
      <c r="G22" s="31">
        <f t="shared" ref="G22:J22" si="3">G20-G21</f>
        <v>0</v>
      </c>
      <c r="H22" s="31">
        <f t="shared" si="3"/>
        <v>0</v>
      </c>
      <c r="I22" s="31">
        <f t="shared" si="3"/>
        <v>0</v>
      </c>
      <c r="J22" s="31">
        <f t="shared" si="3"/>
        <v>0</v>
      </c>
    </row>
    <row r="23" spans="1:10" x14ac:dyDescent="0.25">
      <c r="A23" s="81" t="s">
        <v>47</v>
      </c>
      <c r="B23" s="82"/>
      <c r="C23" s="82"/>
      <c r="D23" s="82"/>
      <c r="E23" s="82"/>
      <c r="F23" s="31">
        <f>F15+F22</f>
        <v>-5181.9399999999441</v>
      </c>
      <c r="G23" s="31">
        <f t="shared" ref="G23:J23" si="4">G15+G22</f>
        <v>0</v>
      </c>
      <c r="H23" s="31">
        <f t="shared" si="4"/>
        <v>0</v>
      </c>
      <c r="I23" s="31">
        <f t="shared" si="4"/>
        <v>0</v>
      </c>
      <c r="J23" s="31">
        <f t="shared" si="4"/>
        <v>0</v>
      </c>
    </row>
    <row r="24" spans="1:10" ht="18" x14ac:dyDescent="0.25">
      <c r="A24" s="20"/>
      <c r="B24" s="21"/>
      <c r="C24" s="21"/>
      <c r="D24" s="21"/>
      <c r="E24" s="21"/>
      <c r="F24" s="21"/>
      <c r="G24" s="21"/>
      <c r="H24" s="22"/>
      <c r="I24" s="22"/>
      <c r="J24" s="22"/>
    </row>
    <row r="25" spans="1:10" ht="15.75" x14ac:dyDescent="0.25">
      <c r="A25" s="83" t="s">
        <v>48</v>
      </c>
      <c r="B25" s="84"/>
      <c r="C25" s="84"/>
      <c r="D25" s="84"/>
      <c r="E25" s="84"/>
      <c r="F25" s="84"/>
      <c r="G25" s="84"/>
      <c r="H25" s="84"/>
      <c r="I25" s="84"/>
      <c r="J25" s="84"/>
    </row>
    <row r="26" spans="1:10" ht="15.75" x14ac:dyDescent="0.25">
      <c r="A26" s="40"/>
      <c r="B26" s="41"/>
      <c r="C26" s="41"/>
      <c r="D26" s="41"/>
      <c r="E26" s="41"/>
      <c r="F26" s="41"/>
      <c r="G26" s="41"/>
      <c r="H26" s="41"/>
      <c r="I26" s="41"/>
      <c r="J26" s="41"/>
    </row>
    <row r="27" spans="1:10" ht="25.5" x14ac:dyDescent="0.25">
      <c r="A27" s="27"/>
      <c r="B27" s="28"/>
      <c r="C27" s="28"/>
      <c r="D27" s="29"/>
      <c r="E27" s="30"/>
      <c r="F27" s="3" t="s">
        <v>70</v>
      </c>
      <c r="G27" s="3" t="s">
        <v>73</v>
      </c>
      <c r="H27" s="3" t="s">
        <v>72</v>
      </c>
      <c r="I27" s="3" t="s">
        <v>54</v>
      </c>
      <c r="J27" s="3" t="s">
        <v>71</v>
      </c>
    </row>
    <row r="28" spans="1:10" ht="15" customHeight="1" x14ac:dyDescent="0.25">
      <c r="A28" s="85" t="s">
        <v>49</v>
      </c>
      <c r="B28" s="86"/>
      <c r="C28" s="86"/>
      <c r="D28" s="86"/>
      <c r="E28" s="87"/>
      <c r="F28" s="45">
        <v>0</v>
      </c>
      <c r="G28" s="45">
        <v>0</v>
      </c>
      <c r="H28" s="45">
        <v>0</v>
      </c>
      <c r="I28" s="45">
        <v>0</v>
      </c>
      <c r="J28" s="46">
        <v>0</v>
      </c>
    </row>
    <row r="29" spans="1:10" ht="15" customHeight="1" x14ac:dyDescent="0.25">
      <c r="A29" s="81" t="s">
        <v>50</v>
      </c>
      <c r="B29" s="82"/>
      <c r="C29" s="82"/>
      <c r="D29" s="82"/>
      <c r="E29" s="82"/>
      <c r="F29" s="47">
        <f>F23+F28</f>
        <v>-5181.9399999999441</v>
      </c>
      <c r="G29" s="47">
        <f t="shared" ref="G29:J29" si="5">G23+G28</f>
        <v>0</v>
      </c>
      <c r="H29" s="47">
        <f t="shared" si="5"/>
        <v>0</v>
      </c>
      <c r="I29" s="47">
        <f t="shared" si="5"/>
        <v>0</v>
      </c>
      <c r="J29" s="48">
        <f t="shared" si="5"/>
        <v>0</v>
      </c>
    </row>
    <row r="30" spans="1:10" ht="45" customHeight="1" x14ac:dyDescent="0.25">
      <c r="A30" s="88" t="s">
        <v>51</v>
      </c>
      <c r="B30" s="89"/>
      <c r="C30" s="89"/>
      <c r="D30" s="89"/>
      <c r="E30" s="90"/>
      <c r="F30" s="61">
        <v>8577.23</v>
      </c>
      <c r="G30" s="61">
        <v>3395.29</v>
      </c>
      <c r="H30" s="47">
        <f t="shared" ref="H30:J30" si="6">H15+H22+H28-H29</f>
        <v>0</v>
      </c>
      <c r="I30" s="47">
        <f t="shared" si="6"/>
        <v>0</v>
      </c>
      <c r="J30" s="48">
        <f t="shared" si="6"/>
        <v>0</v>
      </c>
    </row>
    <row r="31" spans="1:10" ht="15.75" x14ac:dyDescent="0.25">
      <c r="A31" s="49"/>
      <c r="B31" s="50"/>
      <c r="C31" s="50"/>
      <c r="D31" s="50"/>
      <c r="E31" s="50"/>
      <c r="F31" s="50"/>
      <c r="G31" s="50"/>
      <c r="H31" s="50"/>
      <c r="I31" s="50"/>
      <c r="J31" s="50"/>
    </row>
    <row r="32" spans="1:10" ht="15.75" x14ac:dyDescent="0.25">
      <c r="A32" s="91" t="s">
        <v>45</v>
      </c>
      <c r="B32" s="91"/>
      <c r="C32" s="91"/>
      <c r="D32" s="91"/>
      <c r="E32" s="91"/>
      <c r="F32" s="91"/>
      <c r="G32" s="91"/>
      <c r="H32" s="91"/>
      <c r="I32" s="91"/>
      <c r="J32" s="91"/>
    </row>
    <row r="33" spans="1:10" ht="18" x14ac:dyDescent="0.25">
      <c r="A33" s="51"/>
      <c r="B33" s="52"/>
      <c r="C33" s="52"/>
      <c r="D33" s="52"/>
      <c r="E33" s="52"/>
      <c r="F33" s="52"/>
      <c r="G33" s="52"/>
      <c r="H33" s="53"/>
      <c r="I33" s="53"/>
      <c r="J33" s="53"/>
    </row>
    <row r="34" spans="1:10" ht="25.5" x14ac:dyDescent="0.25">
      <c r="A34" s="54"/>
      <c r="B34" s="55"/>
      <c r="C34" s="55"/>
      <c r="D34" s="56"/>
      <c r="E34" s="57"/>
      <c r="F34" s="3" t="s">
        <v>70</v>
      </c>
      <c r="G34" s="3" t="s">
        <v>73</v>
      </c>
      <c r="H34" s="3" t="s">
        <v>72</v>
      </c>
      <c r="I34" s="3" t="s">
        <v>54</v>
      </c>
      <c r="J34" s="3" t="s">
        <v>71</v>
      </c>
    </row>
    <row r="35" spans="1:10" x14ac:dyDescent="0.25">
      <c r="A35" s="85" t="s">
        <v>49</v>
      </c>
      <c r="B35" s="86"/>
      <c r="C35" s="86"/>
      <c r="D35" s="86"/>
      <c r="E35" s="87"/>
      <c r="F35" s="45">
        <v>0</v>
      </c>
      <c r="G35" s="45">
        <f>F38</f>
        <v>0</v>
      </c>
      <c r="H35" s="45">
        <f>G38</f>
        <v>0</v>
      </c>
      <c r="I35" s="45">
        <f>H38</f>
        <v>0</v>
      </c>
      <c r="J35" s="46">
        <f>I38</f>
        <v>0</v>
      </c>
    </row>
    <row r="36" spans="1:10" ht="28.5" customHeight="1" x14ac:dyDescent="0.25">
      <c r="A36" s="85" t="s">
        <v>52</v>
      </c>
      <c r="B36" s="86"/>
      <c r="C36" s="86"/>
      <c r="D36" s="86"/>
      <c r="E36" s="87"/>
      <c r="F36" s="45">
        <v>0</v>
      </c>
      <c r="G36" s="45">
        <v>0</v>
      </c>
      <c r="H36" s="45">
        <v>0</v>
      </c>
      <c r="I36" s="45">
        <v>0</v>
      </c>
      <c r="J36" s="46">
        <v>0</v>
      </c>
    </row>
    <row r="37" spans="1:10" x14ac:dyDescent="0.25">
      <c r="A37" s="85" t="s">
        <v>53</v>
      </c>
      <c r="B37" s="92"/>
      <c r="C37" s="92"/>
      <c r="D37" s="92"/>
      <c r="E37" s="93"/>
      <c r="F37" s="45">
        <v>0</v>
      </c>
      <c r="G37" s="45">
        <v>0</v>
      </c>
      <c r="H37" s="45">
        <v>0</v>
      </c>
      <c r="I37" s="45">
        <v>0</v>
      </c>
      <c r="J37" s="46">
        <v>0</v>
      </c>
    </row>
    <row r="38" spans="1:10" ht="15" customHeight="1" x14ac:dyDescent="0.25">
      <c r="A38" s="81" t="s">
        <v>50</v>
      </c>
      <c r="B38" s="82"/>
      <c r="C38" s="82"/>
      <c r="D38" s="82"/>
      <c r="E38" s="82"/>
      <c r="F38" s="33">
        <f>F35-F36+F37</f>
        <v>0</v>
      </c>
      <c r="G38" s="33">
        <f t="shared" ref="G38:J38" si="7">G35-G36+G37</f>
        <v>0</v>
      </c>
      <c r="H38" s="33">
        <f t="shared" si="7"/>
        <v>0</v>
      </c>
      <c r="I38" s="33">
        <f t="shared" si="7"/>
        <v>0</v>
      </c>
      <c r="J38" s="58">
        <f t="shared" si="7"/>
        <v>0</v>
      </c>
    </row>
    <row r="39" spans="1:10" ht="17.25" customHeight="1" x14ac:dyDescent="0.25"/>
    <row r="40" spans="1:10" ht="9" customHeight="1" x14ac:dyDescent="0.25"/>
  </sheetData>
  <mergeCells count="23">
    <mergeCell ref="A21:E21"/>
    <mergeCell ref="A2:J2"/>
    <mergeCell ref="A4:J4"/>
    <mergeCell ref="A6:J6"/>
    <mergeCell ref="A9:E9"/>
    <mergeCell ref="A10:E10"/>
    <mergeCell ref="A11:E11"/>
    <mergeCell ref="A13:E13"/>
    <mergeCell ref="A14:E14"/>
    <mergeCell ref="A15:E15"/>
    <mergeCell ref="A17:J17"/>
    <mergeCell ref="A20:E20"/>
    <mergeCell ref="A22:E22"/>
    <mergeCell ref="A23:E23"/>
    <mergeCell ref="A25:J25"/>
    <mergeCell ref="A28:E28"/>
    <mergeCell ref="A29:E29"/>
    <mergeCell ref="A30:E30"/>
    <mergeCell ref="A32:J32"/>
    <mergeCell ref="A35:E35"/>
    <mergeCell ref="A36:E36"/>
    <mergeCell ref="A37:E37"/>
    <mergeCell ref="A38:E38"/>
  </mergeCells>
  <pageMargins left="0.7" right="0.7" top="0.75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opLeftCell="A10" workbookViewId="0">
      <selection activeCell="F26" sqref="F26"/>
    </sheetView>
  </sheetViews>
  <sheetFormatPr defaultRowHeight="15" x14ac:dyDescent="0.25"/>
  <cols>
    <col min="1" max="1" width="7.42578125" bestFit="1" customWidth="1"/>
    <col min="2" max="2" width="8.42578125" bestFit="1" customWidth="1"/>
    <col min="3" max="8" width="25.28515625" customWidth="1"/>
  </cols>
  <sheetData>
    <row r="1" spans="1:8" ht="15.75" x14ac:dyDescent="0.25">
      <c r="A1" s="80" t="s">
        <v>68</v>
      </c>
    </row>
    <row r="2" spans="1:8" ht="42" customHeight="1" x14ac:dyDescent="0.25">
      <c r="A2" s="83" t="s">
        <v>69</v>
      </c>
      <c r="B2" s="83"/>
      <c r="C2" s="83"/>
      <c r="D2" s="83"/>
      <c r="E2" s="83"/>
      <c r="F2" s="83"/>
      <c r="G2" s="83"/>
      <c r="H2" s="83"/>
    </row>
    <row r="3" spans="1:8" ht="18" customHeight="1" x14ac:dyDescent="0.25">
      <c r="A3" s="4"/>
      <c r="B3" s="4"/>
      <c r="C3" s="4"/>
      <c r="D3" s="4"/>
      <c r="E3" s="4"/>
      <c r="F3" s="4"/>
      <c r="G3" s="4"/>
      <c r="H3" s="4"/>
    </row>
    <row r="4" spans="1:8" ht="15.75" customHeight="1" x14ac:dyDescent="0.25">
      <c r="A4" s="83" t="s">
        <v>17</v>
      </c>
      <c r="B4" s="83"/>
      <c r="C4" s="83"/>
      <c r="D4" s="83"/>
      <c r="E4" s="83"/>
      <c r="F4" s="83"/>
      <c r="G4" s="83"/>
      <c r="H4" s="83"/>
    </row>
    <row r="5" spans="1:8" ht="18" x14ac:dyDescent="0.25">
      <c r="A5" s="4"/>
      <c r="B5" s="4"/>
      <c r="C5" s="4"/>
      <c r="D5" s="4"/>
      <c r="E5" s="4"/>
      <c r="F5" s="4"/>
      <c r="G5" s="5"/>
      <c r="H5" s="5"/>
    </row>
    <row r="6" spans="1:8" ht="18" customHeight="1" x14ac:dyDescent="0.25">
      <c r="A6" s="83" t="s">
        <v>4</v>
      </c>
      <c r="B6" s="83"/>
      <c r="C6" s="83"/>
      <c r="D6" s="83"/>
      <c r="E6" s="83"/>
      <c r="F6" s="83"/>
      <c r="G6" s="83"/>
      <c r="H6" s="83"/>
    </row>
    <row r="7" spans="1:8" ht="18" x14ac:dyDescent="0.25">
      <c r="A7" s="4"/>
      <c r="B7" s="4"/>
      <c r="C7" s="4"/>
      <c r="D7" s="4"/>
      <c r="E7" s="4"/>
      <c r="F7" s="4"/>
      <c r="G7" s="5"/>
      <c r="H7" s="5"/>
    </row>
    <row r="8" spans="1:8" ht="15.75" customHeight="1" x14ac:dyDescent="0.25">
      <c r="A8" s="83" t="s">
        <v>35</v>
      </c>
      <c r="B8" s="83"/>
      <c r="C8" s="83"/>
      <c r="D8" s="83"/>
      <c r="E8" s="83"/>
      <c r="F8" s="83"/>
      <c r="G8" s="83"/>
      <c r="H8" s="83"/>
    </row>
    <row r="9" spans="1:8" ht="18" x14ac:dyDescent="0.25">
      <c r="A9" s="4"/>
      <c r="B9" s="4"/>
      <c r="C9" s="4"/>
      <c r="D9" s="4"/>
      <c r="E9" s="4"/>
      <c r="F9" s="4"/>
      <c r="G9" s="5"/>
      <c r="H9" s="5"/>
    </row>
    <row r="10" spans="1:8" ht="27" customHeight="1" x14ac:dyDescent="0.25">
      <c r="A10" s="19" t="s">
        <v>5</v>
      </c>
      <c r="B10" s="18" t="s">
        <v>6</v>
      </c>
      <c r="C10" s="18" t="s">
        <v>3</v>
      </c>
      <c r="D10" s="3" t="s">
        <v>70</v>
      </c>
      <c r="E10" s="3" t="s">
        <v>73</v>
      </c>
      <c r="F10" s="3" t="s">
        <v>72</v>
      </c>
      <c r="G10" s="3" t="s">
        <v>54</v>
      </c>
      <c r="H10" s="3" t="s">
        <v>71</v>
      </c>
    </row>
    <row r="11" spans="1:8" x14ac:dyDescent="0.25">
      <c r="A11" s="37"/>
      <c r="B11" s="38"/>
      <c r="C11" s="36" t="s">
        <v>0</v>
      </c>
      <c r="D11" s="62">
        <f>+D12+D17</f>
        <v>878218.4</v>
      </c>
      <c r="E11" s="62">
        <f>+E12+E17</f>
        <v>1280000</v>
      </c>
      <c r="F11" s="62">
        <f>+F12+F17</f>
        <v>1548000</v>
      </c>
      <c r="G11" s="62">
        <f>+G12+G17</f>
        <v>1560000</v>
      </c>
      <c r="H11" s="62">
        <f>+H12+H17</f>
        <v>1580000</v>
      </c>
    </row>
    <row r="12" spans="1:8" ht="15.75" customHeight="1" x14ac:dyDescent="0.25">
      <c r="A12" s="11">
        <v>6</v>
      </c>
      <c r="B12" s="11"/>
      <c r="C12" s="11" t="s">
        <v>7</v>
      </c>
      <c r="D12" s="8">
        <f>SUM(D13:D16)</f>
        <v>878218.4</v>
      </c>
      <c r="E12" s="8">
        <f>SUM(E13:E16)</f>
        <v>1280000</v>
      </c>
      <c r="F12" s="8">
        <f>SUM(F13:F16)</f>
        <v>1548000</v>
      </c>
      <c r="G12" s="8">
        <f>SUM(G13:G16)</f>
        <v>1560000</v>
      </c>
      <c r="H12" s="8">
        <f>SUM(H13:H16)</f>
        <v>1580000</v>
      </c>
    </row>
    <row r="13" spans="1:8" ht="38.25" x14ac:dyDescent="0.25">
      <c r="A13" s="11"/>
      <c r="B13" s="16">
        <v>63</v>
      </c>
      <c r="C13" s="16" t="s">
        <v>24</v>
      </c>
      <c r="D13" s="8">
        <v>2330.4</v>
      </c>
      <c r="E13" s="9">
        <v>28000</v>
      </c>
      <c r="F13" s="9">
        <v>3000</v>
      </c>
      <c r="G13" s="9">
        <v>3000</v>
      </c>
      <c r="H13" s="9">
        <v>3000</v>
      </c>
    </row>
    <row r="14" spans="1:8" x14ac:dyDescent="0.25">
      <c r="A14" s="11"/>
      <c r="B14" s="16">
        <v>64</v>
      </c>
      <c r="C14" s="16" t="s">
        <v>57</v>
      </c>
      <c r="D14" s="8">
        <v>5</v>
      </c>
      <c r="E14" s="9">
        <v>0</v>
      </c>
      <c r="F14" s="9">
        <v>0</v>
      </c>
      <c r="G14" s="9">
        <v>0</v>
      </c>
      <c r="H14" s="9">
        <v>0</v>
      </c>
    </row>
    <row r="15" spans="1:8" ht="51" x14ac:dyDescent="0.25">
      <c r="A15" s="11"/>
      <c r="B15" s="16">
        <v>65</v>
      </c>
      <c r="C15" s="16" t="s">
        <v>55</v>
      </c>
      <c r="D15" s="8">
        <f>198435+500</f>
        <v>198935</v>
      </c>
      <c r="E15" s="9">
        <v>220000</v>
      </c>
      <c r="F15" s="9">
        <v>290000</v>
      </c>
      <c r="G15" s="9">
        <v>290000</v>
      </c>
      <c r="H15" s="9">
        <v>290000</v>
      </c>
    </row>
    <row r="16" spans="1:8" ht="38.25" x14ac:dyDescent="0.25">
      <c r="A16" s="12"/>
      <c r="B16" s="12">
        <v>67</v>
      </c>
      <c r="C16" s="16" t="s">
        <v>26</v>
      </c>
      <c r="D16" s="8">
        <v>676948</v>
      </c>
      <c r="E16" s="9">
        <v>1032000</v>
      </c>
      <c r="F16" s="9">
        <v>1255000</v>
      </c>
      <c r="G16" s="9">
        <v>1267000</v>
      </c>
      <c r="H16" s="9">
        <v>1287000</v>
      </c>
    </row>
    <row r="17" spans="1:8" ht="25.5" x14ac:dyDescent="0.25">
      <c r="A17" s="14">
        <v>7</v>
      </c>
      <c r="B17" s="15"/>
      <c r="C17" s="24" t="s">
        <v>8</v>
      </c>
      <c r="D17" s="8"/>
      <c r="E17" s="9"/>
      <c r="F17" s="9"/>
      <c r="G17" s="9"/>
      <c r="H17" s="9"/>
    </row>
    <row r="18" spans="1:8" ht="38.25" x14ac:dyDescent="0.25">
      <c r="A18" s="16"/>
      <c r="B18" s="16">
        <v>72</v>
      </c>
      <c r="C18" s="25" t="s">
        <v>23</v>
      </c>
      <c r="D18" s="8"/>
      <c r="E18" s="9"/>
      <c r="F18" s="9"/>
      <c r="G18" s="9"/>
      <c r="H18" s="10"/>
    </row>
    <row r="21" spans="1:8" ht="15.75" x14ac:dyDescent="0.25">
      <c r="A21" s="83" t="s">
        <v>36</v>
      </c>
      <c r="B21" s="102"/>
      <c r="C21" s="102"/>
      <c r="D21" s="102"/>
      <c r="E21" s="102"/>
      <c r="F21" s="102"/>
      <c r="G21" s="102"/>
      <c r="H21" s="102"/>
    </row>
    <row r="22" spans="1:8" ht="18" x14ac:dyDescent="0.25">
      <c r="A22" s="4"/>
      <c r="B22" s="4"/>
      <c r="C22" s="4"/>
      <c r="D22" s="4"/>
      <c r="E22" s="4"/>
      <c r="F22" s="4"/>
      <c r="G22" s="5"/>
      <c r="H22" s="5"/>
    </row>
    <row r="23" spans="1:8" ht="29.25" customHeight="1" x14ac:dyDescent="0.25">
      <c r="A23" s="19" t="s">
        <v>5</v>
      </c>
      <c r="B23" s="18" t="s">
        <v>6</v>
      </c>
      <c r="C23" s="18" t="s">
        <v>9</v>
      </c>
      <c r="D23" s="3" t="s">
        <v>70</v>
      </c>
      <c r="E23" s="3" t="s">
        <v>73</v>
      </c>
      <c r="F23" s="3" t="s">
        <v>72</v>
      </c>
      <c r="G23" s="3" t="s">
        <v>54</v>
      </c>
      <c r="H23" s="3" t="s">
        <v>71</v>
      </c>
    </row>
    <row r="24" spans="1:8" x14ac:dyDescent="0.25">
      <c r="A24" s="37"/>
      <c r="B24" s="38"/>
      <c r="C24" s="36" t="s">
        <v>1</v>
      </c>
      <c r="D24" s="62">
        <f>+D25+D30</f>
        <v>883400</v>
      </c>
      <c r="E24" s="62">
        <f>+E25+E30</f>
        <v>1280000</v>
      </c>
      <c r="F24" s="62">
        <f>+F25+F30</f>
        <v>1548000</v>
      </c>
      <c r="G24" s="62">
        <f>+G25+G30</f>
        <v>1560000</v>
      </c>
      <c r="H24" s="62">
        <f>+H25+H30</f>
        <v>1580000</v>
      </c>
    </row>
    <row r="25" spans="1:8" ht="15.75" customHeight="1" x14ac:dyDescent="0.25">
      <c r="A25" s="11">
        <v>3</v>
      </c>
      <c r="B25" s="11"/>
      <c r="C25" s="11" t="s">
        <v>10</v>
      </c>
      <c r="D25" s="8">
        <f>SUM(D26:D28)</f>
        <v>880386</v>
      </c>
      <c r="E25" s="8">
        <f>SUM(E26:E28)</f>
        <v>1242000</v>
      </c>
      <c r="F25" s="8">
        <f>SUM(F26:F28)</f>
        <v>1514000</v>
      </c>
      <c r="G25" s="8">
        <f>SUM(G26:G28)</f>
        <v>1537000</v>
      </c>
      <c r="H25" s="8">
        <f>SUM(H26:H28)</f>
        <v>1562500</v>
      </c>
    </row>
    <row r="26" spans="1:8" ht="15.75" customHeight="1" x14ac:dyDescent="0.25">
      <c r="A26" s="11"/>
      <c r="B26" s="16">
        <v>31</v>
      </c>
      <c r="C26" s="16" t="s">
        <v>11</v>
      </c>
      <c r="D26" s="8">
        <v>709802</v>
      </c>
      <c r="E26" s="9">
        <v>1027000</v>
      </c>
      <c r="F26" s="9">
        <v>1240000</v>
      </c>
      <c r="G26" s="9">
        <v>1255000</v>
      </c>
      <c r="H26" s="9">
        <v>1270000</v>
      </c>
    </row>
    <row r="27" spans="1:8" x14ac:dyDescent="0.25">
      <c r="A27" s="12"/>
      <c r="B27" s="12">
        <v>32</v>
      </c>
      <c r="C27" s="12" t="s">
        <v>20</v>
      </c>
      <c r="D27" s="8">
        <v>169347</v>
      </c>
      <c r="E27" s="9">
        <v>213435</v>
      </c>
      <c r="F27" s="9">
        <v>272000</v>
      </c>
      <c r="G27" s="9">
        <v>280000</v>
      </c>
      <c r="H27" s="9">
        <v>290000</v>
      </c>
    </row>
    <row r="28" spans="1:8" x14ac:dyDescent="0.25">
      <c r="A28" s="12"/>
      <c r="B28" s="12">
        <v>34</v>
      </c>
      <c r="C28" s="12" t="s">
        <v>56</v>
      </c>
      <c r="D28" s="8">
        <v>1237</v>
      </c>
      <c r="E28" s="9">
        <v>1565</v>
      </c>
      <c r="F28" s="9">
        <v>2000</v>
      </c>
      <c r="G28" s="9">
        <v>2000</v>
      </c>
      <c r="H28" s="9">
        <v>2500</v>
      </c>
    </row>
    <row r="29" spans="1:8" ht="25.5" x14ac:dyDescent="0.25">
      <c r="A29" s="14">
        <v>4</v>
      </c>
      <c r="B29" s="15"/>
      <c r="C29" s="24" t="s">
        <v>12</v>
      </c>
      <c r="D29" s="8">
        <f>+D30</f>
        <v>3014</v>
      </c>
      <c r="E29" s="8">
        <f>+E30</f>
        <v>38000</v>
      </c>
      <c r="F29" s="8">
        <f>+F30</f>
        <v>34000</v>
      </c>
      <c r="G29" s="8">
        <f>+G30</f>
        <v>23000</v>
      </c>
      <c r="H29" s="8">
        <f>+H30</f>
        <v>17500</v>
      </c>
    </row>
    <row r="30" spans="1:8" ht="38.25" x14ac:dyDescent="0.25">
      <c r="A30" s="16"/>
      <c r="B30" s="16">
        <v>41</v>
      </c>
      <c r="C30" s="25" t="s">
        <v>13</v>
      </c>
      <c r="D30" s="8">
        <v>3014</v>
      </c>
      <c r="E30" s="9">
        <v>38000</v>
      </c>
      <c r="F30" s="9">
        <v>34000</v>
      </c>
      <c r="G30" s="9">
        <v>23000</v>
      </c>
      <c r="H30" s="9">
        <v>17500</v>
      </c>
    </row>
  </sheetData>
  <mergeCells count="5">
    <mergeCell ref="A21:H21"/>
    <mergeCell ref="A2:H2"/>
    <mergeCell ref="A4:H4"/>
    <mergeCell ref="A6:H6"/>
    <mergeCell ref="A8:H8"/>
  </mergeCells>
  <pageMargins left="0.7" right="0.7" top="0.75" bottom="0.75" header="0.3" footer="0.3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opLeftCell="A7" workbookViewId="0">
      <selection activeCell="E26" sqref="E26"/>
    </sheetView>
  </sheetViews>
  <sheetFormatPr defaultRowHeight="15" x14ac:dyDescent="0.25"/>
  <cols>
    <col min="1" max="6" width="25.28515625" customWidth="1"/>
  </cols>
  <sheetData>
    <row r="1" spans="1:6" ht="42" customHeight="1" x14ac:dyDescent="0.25">
      <c r="A1" s="83" t="s">
        <v>69</v>
      </c>
      <c r="B1" s="83"/>
      <c r="C1" s="83"/>
      <c r="D1" s="83"/>
      <c r="E1" s="83"/>
      <c r="F1" s="83"/>
    </row>
    <row r="2" spans="1:6" ht="18" customHeight="1" x14ac:dyDescent="0.25">
      <c r="A2" s="23"/>
      <c r="B2" s="23"/>
      <c r="C2" s="23"/>
      <c r="D2" s="23"/>
      <c r="E2" s="23"/>
      <c r="F2" s="23"/>
    </row>
    <row r="3" spans="1:6" ht="15.75" customHeight="1" x14ac:dyDescent="0.25">
      <c r="A3" s="83" t="s">
        <v>17</v>
      </c>
      <c r="B3" s="83"/>
      <c r="C3" s="83"/>
      <c r="D3" s="83"/>
      <c r="E3" s="83"/>
      <c r="F3" s="83"/>
    </row>
    <row r="4" spans="1:6" ht="15.75" customHeight="1" x14ac:dyDescent="0.25">
      <c r="A4" s="80" t="s">
        <v>68</v>
      </c>
      <c r="B4" s="77"/>
      <c r="C4" s="77"/>
      <c r="D4" s="77"/>
      <c r="E4" s="77"/>
      <c r="F4" s="77"/>
    </row>
    <row r="5" spans="1:6" ht="18" x14ac:dyDescent="0.25">
      <c r="B5" s="23"/>
      <c r="C5" s="23"/>
      <c r="D5" s="23"/>
      <c r="E5" s="5"/>
      <c r="F5" s="5"/>
    </row>
    <row r="6" spans="1:6" ht="18" customHeight="1" x14ac:dyDescent="0.25">
      <c r="A6" s="83" t="s">
        <v>4</v>
      </c>
      <c r="B6" s="83"/>
      <c r="C6" s="83"/>
      <c r="D6" s="83"/>
      <c r="E6" s="83"/>
      <c r="F6" s="83"/>
    </row>
    <row r="7" spans="1:6" ht="18" x14ac:dyDescent="0.25">
      <c r="A7" s="23"/>
      <c r="B7" s="23"/>
      <c r="C7" s="23"/>
      <c r="D7" s="23"/>
      <c r="E7" s="5"/>
      <c r="F7" s="5"/>
    </row>
    <row r="8" spans="1:6" ht="15.75" customHeight="1" x14ac:dyDescent="0.25">
      <c r="A8" s="83" t="s">
        <v>37</v>
      </c>
      <c r="B8" s="83"/>
      <c r="C8" s="83"/>
      <c r="D8" s="83"/>
      <c r="E8" s="83"/>
      <c r="F8" s="83"/>
    </row>
    <row r="9" spans="1:6" ht="18" x14ac:dyDescent="0.25">
      <c r="A9" s="23"/>
      <c r="B9" s="23"/>
      <c r="C9" s="23"/>
      <c r="D9" s="23"/>
      <c r="E9" s="5"/>
      <c r="F9" s="5"/>
    </row>
    <row r="10" spans="1:6" ht="30" customHeight="1" x14ac:dyDescent="0.25">
      <c r="A10" s="19" t="s">
        <v>39</v>
      </c>
      <c r="B10" s="3" t="s">
        <v>70</v>
      </c>
      <c r="C10" s="3" t="s">
        <v>73</v>
      </c>
      <c r="D10" s="3" t="s">
        <v>72</v>
      </c>
      <c r="E10" s="3" t="s">
        <v>54</v>
      </c>
      <c r="F10" s="3" t="s">
        <v>71</v>
      </c>
    </row>
    <row r="11" spans="1:6" x14ac:dyDescent="0.25">
      <c r="A11" s="39" t="s">
        <v>0</v>
      </c>
      <c r="B11" s="62">
        <f>+B12+B15+B17</f>
        <v>878218</v>
      </c>
      <c r="C11" s="62">
        <f>+C12+C15+C17</f>
        <v>1280000</v>
      </c>
      <c r="D11" s="62">
        <f>+D12+D15+D17</f>
        <v>1548000</v>
      </c>
      <c r="E11" s="62">
        <f>+E12+E15+E17</f>
        <v>1560000</v>
      </c>
      <c r="F11" s="62">
        <f>+F12+F15+F17</f>
        <v>1580000</v>
      </c>
    </row>
    <row r="12" spans="1:6" x14ac:dyDescent="0.25">
      <c r="A12" s="24" t="s">
        <v>41</v>
      </c>
      <c r="B12" s="65">
        <f>+B13</f>
        <v>676948</v>
      </c>
      <c r="C12" s="65">
        <f>+C13</f>
        <v>1032000</v>
      </c>
      <c r="D12" s="65">
        <f>+D13</f>
        <v>1255000</v>
      </c>
      <c r="E12" s="65">
        <f>+E13</f>
        <v>1267000</v>
      </c>
      <c r="F12" s="65">
        <f>+F13</f>
        <v>1287000</v>
      </c>
    </row>
    <row r="13" spans="1:6" x14ac:dyDescent="0.25">
      <c r="A13" s="13" t="s">
        <v>42</v>
      </c>
      <c r="B13" s="121">
        <v>676948</v>
      </c>
      <c r="C13" s="9">
        <v>1032000</v>
      </c>
      <c r="D13" s="9">
        <v>1255000</v>
      </c>
      <c r="E13" s="9">
        <v>1267000</v>
      </c>
      <c r="F13" s="9">
        <v>1287000</v>
      </c>
    </row>
    <row r="14" spans="1:6" x14ac:dyDescent="0.25">
      <c r="A14" s="12" t="s">
        <v>25</v>
      </c>
      <c r="B14" s="9"/>
      <c r="C14" s="9"/>
      <c r="D14" s="9"/>
      <c r="E14" s="9"/>
      <c r="F14" s="9"/>
    </row>
    <row r="15" spans="1:6" x14ac:dyDescent="0.25">
      <c r="A15" s="11" t="s">
        <v>43</v>
      </c>
      <c r="B15" s="66">
        <f>+B16</f>
        <v>198940</v>
      </c>
      <c r="C15" s="66">
        <f>+C16</f>
        <v>220000</v>
      </c>
      <c r="D15" s="66">
        <f>+D16</f>
        <v>290000</v>
      </c>
      <c r="E15" s="66">
        <f>+E16</f>
        <v>290000</v>
      </c>
      <c r="F15" s="66">
        <f>+F16</f>
        <v>290000</v>
      </c>
    </row>
    <row r="16" spans="1:6" x14ac:dyDescent="0.25">
      <c r="A16" s="64" t="s">
        <v>59</v>
      </c>
      <c r="B16" s="8">
        <v>198940</v>
      </c>
      <c r="C16" s="9">
        <v>220000</v>
      </c>
      <c r="D16" s="9">
        <v>290000</v>
      </c>
      <c r="E16" s="9">
        <v>290000</v>
      </c>
      <c r="F16" s="9">
        <v>290000</v>
      </c>
    </row>
    <row r="17" spans="1:6" x14ac:dyDescent="0.25">
      <c r="A17" s="39" t="s">
        <v>40</v>
      </c>
      <c r="B17" s="66">
        <f>+B18</f>
        <v>2330</v>
      </c>
      <c r="C17" s="66">
        <f>+C18</f>
        <v>28000</v>
      </c>
      <c r="D17" s="66">
        <f>+D18</f>
        <v>3000</v>
      </c>
      <c r="E17" s="66">
        <f>+E18</f>
        <v>3000</v>
      </c>
      <c r="F17" s="66">
        <f>+F18</f>
        <v>3000</v>
      </c>
    </row>
    <row r="18" spans="1:6" x14ac:dyDescent="0.25">
      <c r="A18" s="13" t="s">
        <v>58</v>
      </c>
      <c r="B18" s="8">
        <v>2330</v>
      </c>
      <c r="C18" s="9">
        <v>28000</v>
      </c>
      <c r="D18" s="9">
        <v>3000</v>
      </c>
      <c r="E18" s="9">
        <v>3000</v>
      </c>
      <c r="F18" s="9">
        <v>3000</v>
      </c>
    </row>
    <row r="21" spans="1:6" ht="15.75" customHeight="1" x14ac:dyDescent="0.25">
      <c r="A21" s="83" t="s">
        <v>38</v>
      </c>
      <c r="B21" s="83"/>
      <c r="C21" s="83"/>
      <c r="D21" s="83"/>
      <c r="E21" s="83"/>
      <c r="F21" s="83"/>
    </row>
    <row r="22" spans="1:6" ht="18" x14ac:dyDescent="0.25">
      <c r="A22" s="23"/>
      <c r="B22" s="23"/>
      <c r="C22" s="23"/>
      <c r="D22" s="23"/>
      <c r="E22" s="5"/>
      <c r="F22" s="5"/>
    </row>
    <row r="23" spans="1:6" ht="27.75" customHeight="1" x14ac:dyDescent="0.25">
      <c r="A23" s="19" t="s">
        <v>39</v>
      </c>
      <c r="B23" s="3" t="s">
        <v>70</v>
      </c>
      <c r="C23" s="3" t="s">
        <v>73</v>
      </c>
      <c r="D23" s="3" t="s">
        <v>72</v>
      </c>
      <c r="E23" s="3" t="s">
        <v>54</v>
      </c>
      <c r="F23" s="3" t="s">
        <v>71</v>
      </c>
    </row>
    <row r="24" spans="1:6" x14ac:dyDescent="0.25">
      <c r="A24" s="39" t="s">
        <v>1</v>
      </c>
      <c r="B24" s="74">
        <f>+B25+B27+B29</f>
        <v>883400</v>
      </c>
      <c r="C24" s="74">
        <f>+C25+C27+C29</f>
        <v>1280000</v>
      </c>
      <c r="D24" s="74">
        <f>+D25+D27+D29</f>
        <v>1548000</v>
      </c>
      <c r="E24" s="74">
        <f>+E25+E27+E29</f>
        <v>1560000</v>
      </c>
      <c r="F24" s="74">
        <f>+F25+F27+F29</f>
        <v>1580000</v>
      </c>
    </row>
    <row r="25" spans="1:6" ht="15.75" customHeight="1" x14ac:dyDescent="0.25">
      <c r="A25" s="24" t="s">
        <v>41</v>
      </c>
      <c r="B25" s="73">
        <f>+B26</f>
        <v>676948</v>
      </c>
      <c r="C25" s="73">
        <f>+C26</f>
        <v>1032000</v>
      </c>
      <c r="D25" s="73">
        <f>+D26</f>
        <v>1255000</v>
      </c>
      <c r="E25" s="73">
        <f>+E26</f>
        <v>1267000</v>
      </c>
      <c r="F25" s="73">
        <f>+F26</f>
        <v>1287000</v>
      </c>
    </row>
    <row r="26" spans="1:6" x14ac:dyDescent="0.25">
      <c r="A26" s="13" t="s">
        <v>42</v>
      </c>
      <c r="B26" s="8">
        <v>676948</v>
      </c>
      <c r="C26" s="8">
        <v>1032000</v>
      </c>
      <c r="D26" s="8">
        <v>1255000</v>
      </c>
      <c r="E26" s="8">
        <v>1267000</v>
      </c>
      <c r="F26" s="8">
        <v>1287000</v>
      </c>
    </row>
    <row r="27" spans="1:6" x14ac:dyDescent="0.25">
      <c r="A27" s="24" t="s">
        <v>43</v>
      </c>
      <c r="B27" s="73">
        <f>+B28</f>
        <v>204122</v>
      </c>
      <c r="C27" s="73">
        <f>+C28</f>
        <v>220000</v>
      </c>
      <c r="D27" s="73">
        <f>+D28</f>
        <v>290000</v>
      </c>
      <c r="E27" s="73">
        <f>+E28</f>
        <v>290000</v>
      </c>
      <c r="F27" s="73">
        <f>+F28</f>
        <v>290000</v>
      </c>
    </row>
    <row r="28" spans="1:6" x14ac:dyDescent="0.25">
      <c r="A28" s="13" t="s">
        <v>44</v>
      </c>
      <c r="B28" s="8">
        <v>204122</v>
      </c>
      <c r="C28" s="8">
        <v>220000</v>
      </c>
      <c r="D28" s="8">
        <v>290000</v>
      </c>
      <c r="E28" s="8">
        <v>290000</v>
      </c>
      <c r="F28" s="8">
        <v>290000</v>
      </c>
    </row>
    <row r="29" spans="1:6" x14ac:dyDescent="0.25">
      <c r="A29" s="24" t="s">
        <v>40</v>
      </c>
      <c r="B29" s="72">
        <f>SUM(B30:B30)</f>
        <v>2330</v>
      </c>
      <c r="C29" s="72">
        <f>SUM(C30:C30)</f>
        <v>28000</v>
      </c>
      <c r="D29" s="72">
        <f>SUM(D30:D30)</f>
        <v>3000</v>
      </c>
      <c r="E29" s="72">
        <f>SUM(E30:E30)</f>
        <v>3000</v>
      </c>
      <c r="F29" s="72">
        <f>SUM(F30:F30)</f>
        <v>3000</v>
      </c>
    </row>
    <row r="30" spans="1:6" x14ac:dyDescent="0.25">
      <c r="A30" s="64" t="s">
        <v>60</v>
      </c>
      <c r="B30" s="63">
        <v>2330</v>
      </c>
      <c r="C30" s="63">
        <v>28000</v>
      </c>
      <c r="D30" s="63">
        <v>3000</v>
      </c>
      <c r="E30" s="63">
        <v>3000</v>
      </c>
      <c r="F30" s="63">
        <v>3000</v>
      </c>
    </row>
  </sheetData>
  <mergeCells count="5">
    <mergeCell ref="A1:F1"/>
    <mergeCell ref="A3:F3"/>
    <mergeCell ref="A6:F6"/>
    <mergeCell ref="A8:F8"/>
    <mergeCell ref="A21:F21"/>
  </mergeCells>
  <pageMargins left="0.7" right="0.7" top="0.75" bottom="0.75" header="0.3" footer="0.3"/>
  <pageSetup paperSize="9"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workbookViewId="0">
      <selection activeCell="F15" sqref="F15"/>
    </sheetView>
  </sheetViews>
  <sheetFormatPr defaultRowHeight="15" x14ac:dyDescent="0.25"/>
  <cols>
    <col min="1" max="1" width="37.7109375" customWidth="1"/>
    <col min="2" max="6" width="25.28515625" customWidth="1"/>
  </cols>
  <sheetData>
    <row r="1" spans="1:6" ht="42" customHeight="1" x14ac:dyDescent="0.25">
      <c r="A1" s="83" t="s">
        <v>69</v>
      </c>
      <c r="B1" s="83"/>
      <c r="C1" s="83"/>
      <c r="D1" s="83"/>
      <c r="E1" s="83"/>
      <c r="F1" s="83"/>
    </row>
    <row r="2" spans="1:6" ht="18" customHeight="1" x14ac:dyDescent="0.25">
      <c r="A2" s="4"/>
      <c r="B2" s="4"/>
      <c r="C2" s="4"/>
      <c r="D2" s="4"/>
      <c r="E2" s="4"/>
      <c r="F2" s="4"/>
    </row>
    <row r="3" spans="1:6" ht="15.75" x14ac:dyDescent="0.25">
      <c r="A3" s="83" t="s">
        <v>17</v>
      </c>
      <c r="B3" s="83"/>
      <c r="C3" s="83"/>
      <c r="D3" s="83"/>
      <c r="E3" s="96"/>
      <c r="F3" s="96"/>
    </row>
    <row r="4" spans="1:6" ht="15.75" x14ac:dyDescent="0.25">
      <c r="A4" s="80" t="s">
        <v>68</v>
      </c>
      <c r="B4" s="77"/>
      <c r="C4" s="77"/>
      <c r="D4" s="77"/>
      <c r="E4" s="78"/>
      <c r="F4" s="78"/>
    </row>
    <row r="5" spans="1:6" ht="18" x14ac:dyDescent="0.25">
      <c r="A5" s="4"/>
      <c r="B5" s="4"/>
      <c r="C5" s="4"/>
      <c r="D5" s="4"/>
      <c r="E5" s="5"/>
      <c r="F5" s="5"/>
    </row>
    <row r="6" spans="1:6" ht="18" customHeight="1" x14ac:dyDescent="0.25">
      <c r="A6" s="83" t="s">
        <v>4</v>
      </c>
      <c r="B6" s="84"/>
      <c r="C6" s="84"/>
      <c r="D6" s="84"/>
      <c r="E6" s="84"/>
      <c r="F6" s="84"/>
    </row>
    <row r="7" spans="1:6" ht="18" x14ac:dyDescent="0.25">
      <c r="A7" s="4"/>
      <c r="B7" s="4"/>
      <c r="C7" s="4"/>
      <c r="D7" s="4"/>
      <c r="E7" s="5"/>
      <c r="F7" s="5"/>
    </row>
    <row r="8" spans="1:6" ht="15.75" x14ac:dyDescent="0.25">
      <c r="A8" s="83" t="s">
        <v>14</v>
      </c>
      <c r="B8" s="102"/>
      <c r="C8" s="102"/>
      <c r="D8" s="102"/>
      <c r="E8" s="102"/>
      <c r="F8" s="102"/>
    </row>
    <row r="9" spans="1:6" ht="18" x14ac:dyDescent="0.25">
      <c r="A9" s="4"/>
      <c r="B9" s="4"/>
      <c r="C9" s="4"/>
      <c r="D9" s="4"/>
      <c r="E9" s="5"/>
      <c r="F9" s="5"/>
    </row>
    <row r="10" spans="1:6" ht="32.25" customHeight="1" x14ac:dyDescent="0.25">
      <c r="A10" s="19" t="s">
        <v>39</v>
      </c>
      <c r="B10" s="3" t="s">
        <v>70</v>
      </c>
      <c r="C10" s="3" t="s">
        <v>73</v>
      </c>
      <c r="D10" s="3" t="s">
        <v>72</v>
      </c>
      <c r="E10" s="3" t="s">
        <v>54</v>
      </c>
      <c r="F10" s="3" t="s">
        <v>71</v>
      </c>
    </row>
    <row r="11" spans="1:6" ht="15.75" customHeight="1" x14ac:dyDescent="0.25">
      <c r="A11" s="11" t="s">
        <v>15</v>
      </c>
      <c r="B11" s="66">
        <f t="shared" ref="B11:F12" si="0">+B12</f>
        <v>883400</v>
      </c>
      <c r="C11" s="66">
        <f t="shared" si="0"/>
        <v>1280000</v>
      </c>
      <c r="D11" s="66">
        <f t="shared" si="0"/>
        <v>1548000</v>
      </c>
      <c r="E11" s="66">
        <f t="shared" si="0"/>
        <v>1560000</v>
      </c>
      <c r="F11" s="66">
        <f t="shared" si="0"/>
        <v>1580000</v>
      </c>
    </row>
    <row r="12" spans="1:6" ht="15.75" customHeight="1" x14ac:dyDescent="0.25">
      <c r="A12" s="11" t="s">
        <v>61</v>
      </c>
      <c r="B12" s="73">
        <f t="shared" si="0"/>
        <v>883400</v>
      </c>
      <c r="C12" s="73">
        <f t="shared" si="0"/>
        <v>1280000</v>
      </c>
      <c r="D12" s="73">
        <f t="shared" si="0"/>
        <v>1548000</v>
      </c>
      <c r="E12" s="73">
        <f t="shared" si="0"/>
        <v>1560000</v>
      </c>
      <c r="F12" s="73">
        <f t="shared" si="0"/>
        <v>1580000</v>
      </c>
    </row>
    <row r="13" spans="1:6" x14ac:dyDescent="0.25">
      <c r="A13" s="75" t="s">
        <v>62</v>
      </c>
      <c r="B13" s="73">
        <f>+B14+B15</f>
        <v>883400</v>
      </c>
      <c r="C13" s="73">
        <f>+C14+C15</f>
        <v>1280000</v>
      </c>
      <c r="D13" s="73">
        <f>+D14+D15</f>
        <v>1548000</v>
      </c>
      <c r="E13" s="73">
        <f>+E14+E15</f>
        <v>1560000</v>
      </c>
      <c r="F13" s="73">
        <f>+F14+F15</f>
        <v>1580000</v>
      </c>
    </row>
    <row r="14" spans="1:6" x14ac:dyDescent="0.25">
      <c r="A14" s="76" t="s">
        <v>63</v>
      </c>
      <c r="B14" s="8">
        <v>836843</v>
      </c>
      <c r="C14" s="8">
        <v>1220000</v>
      </c>
      <c r="D14" s="8">
        <v>1468000</v>
      </c>
      <c r="E14" s="8">
        <v>1480000</v>
      </c>
      <c r="F14" s="8">
        <v>1500000</v>
      </c>
    </row>
    <row r="15" spans="1:6" x14ac:dyDescent="0.25">
      <c r="A15" s="17" t="s">
        <v>64</v>
      </c>
      <c r="B15" s="8">
        <v>46557</v>
      </c>
      <c r="C15" s="8">
        <v>60000</v>
      </c>
      <c r="D15" s="8">
        <v>80000</v>
      </c>
      <c r="E15" s="8">
        <v>80000</v>
      </c>
      <c r="F15" s="8">
        <v>80000</v>
      </c>
    </row>
    <row r="16" spans="1:6" x14ac:dyDescent="0.25">
      <c r="A16" s="11"/>
      <c r="B16" s="8"/>
      <c r="C16" s="9"/>
      <c r="D16" s="9"/>
      <c r="E16" s="9"/>
      <c r="F16" s="10"/>
    </row>
  </sheetData>
  <mergeCells count="4">
    <mergeCell ref="A1:F1"/>
    <mergeCell ref="A3:F3"/>
    <mergeCell ref="A6:F6"/>
    <mergeCell ref="A8:F8"/>
  </mergeCells>
  <pageMargins left="0.7" right="0.7" top="0.75" bottom="0.75" header="0.3" footer="0.3"/>
  <pageSetup paperSize="9"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opLeftCell="A4" workbookViewId="0">
      <selection activeCell="I18" sqref="I18"/>
    </sheetView>
  </sheetViews>
  <sheetFormatPr defaultRowHeight="15" x14ac:dyDescent="0.25"/>
  <cols>
    <col min="1" max="1" width="7.42578125" bestFit="1" customWidth="1"/>
    <col min="2" max="2" width="8.42578125" bestFit="1" customWidth="1"/>
    <col min="3" max="3" width="8.7109375" customWidth="1"/>
    <col min="4" max="4" width="30" customWidth="1"/>
    <col min="5" max="9" width="25.28515625" customWidth="1"/>
  </cols>
  <sheetData>
    <row r="1" spans="1:9" ht="15.75" x14ac:dyDescent="0.25">
      <c r="A1" s="80" t="s">
        <v>68</v>
      </c>
    </row>
    <row r="2" spans="1:9" ht="42" customHeight="1" x14ac:dyDescent="0.25">
      <c r="A2" s="83" t="s">
        <v>69</v>
      </c>
      <c r="B2" s="83"/>
      <c r="C2" s="83"/>
      <c r="D2" s="83"/>
      <c r="E2" s="83"/>
      <c r="F2" s="83"/>
      <c r="G2" s="83"/>
      <c r="H2" s="83"/>
      <c r="I2" s="83"/>
    </row>
    <row r="3" spans="1:9" ht="18" x14ac:dyDescent="0.25">
      <c r="A3" s="4"/>
      <c r="B3" s="4"/>
      <c r="C3" s="4"/>
      <c r="D3" s="4"/>
      <c r="E3" s="4"/>
      <c r="F3" s="4"/>
      <c r="G3" s="4"/>
      <c r="H3" s="5"/>
      <c r="I3" s="5"/>
    </row>
    <row r="4" spans="1:9" ht="18" customHeight="1" x14ac:dyDescent="0.25">
      <c r="A4" s="83" t="s">
        <v>16</v>
      </c>
      <c r="B4" s="84"/>
      <c r="C4" s="84"/>
      <c r="D4" s="84"/>
      <c r="E4" s="84"/>
      <c r="F4" s="84"/>
      <c r="G4" s="84"/>
      <c r="H4" s="84"/>
      <c r="I4" s="84"/>
    </row>
    <row r="5" spans="1:9" ht="18" x14ac:dyDescent="0.25">
      <c r="A5" s="4"/>
      <c r="B5" s="4"/>
      <c r="C5" s="4"/>
      <c r="D5" s="4"/>
      <c r="E5" s="4"/>
      <c r="F5" s="4"/>
      <c r="G5" s="4"/>
      <c r="H5" s="5"/>
      <c r="I5" s="5"/>
    </row>
    <row r="6" spans="1:9" ht="31.5" customHeight="1" x14ac:dyDescent="0.25">
      <c r="A6" s="118" t="s">
        <v>18</v>
      </c>
      <c r="B6" s="119"/>
      <c r="C6" s="120"/>
      <c r="D6" s="18" t="s">
        <v>19</v>
      </c>
      <c r="E6" s="3" t="s">
        <v>70</v>
      </c>
      <c r="F6" s="3" t="s">
        <v>73</v>
      </c>
      <c r="G6" s="3" t="s">
        <v>72</v>
      </c>
      <c r="H6" s="3" t="s">
        <v>54</v>
      </c>
      <c r="I6" s="3" t="s">
        <v>71</v>
      </c>
    </row>
    <row r="7" spans="1:9" ht="44.25" customHeight="1" x14ac:dyDescent="0.25">
      <c r="A7" s="112" t="s">
        <v>65</v>
      </c>
      <c r="B7" s="113"/>
      <c r="C7" s="114"/>
      <c r="D7" s="67" t="s">
        <v>66</v>
      </c>
      <c r="E7" s="8"/>
      <c r="F7" s="9"/>
      <c r="G7" s="9"/>
      <c r="H7" s="9"/>
      <c r="I7" s="9"/>
    </row>
    <row r="8" spans="1:9" ht="15" customHeight="1" x14ac:dyDescent="0.25">
      <c r="A8" s="115" t="s">
        <v>67</v>
      </c>
      <c r="B8" s="116"/>
      <c r="C8" s="117"/>
      <c r="D8" s="67" t="s">
        <v>10</v>
      </c>
      <c r="E8" s="66">
        <f>+E9+E14+E19+E25</f>
        <v>883400</v>
      </c>
      <c r="F8" s="66">
        <f>+F9+F14+F19+F25</f>
        <v>1280000</v>
      </c>
      <c r="G8" s="66">
        <f>+G9+G14+G19+G25+G28</f>
        <v>1548000</v>
      </c>
      <c r="H8" s="66">
        <f>+H9+H14+H19+H25+H28</f>
        <v>1560000</v>
      </c>
      <c r="I8" s="66">
        <f>+I9+I14+I19+I25+I28</f>
        <v>1580000</v>
      </c>
    </row>
    <row r="9" spans="1:9" x14ac:dyDescent="0.25">
      <c r="A9" s="103" t="s">
        <v>41</v>
      </c>
      <c r="B9" s="104"/>
      <c r="C9" s="105"/>
      <c r="D9" s="13" t="s">
        <v>42</v>
      </c>
      <c r="E9" s="73">
        <f>+E10</f>
        <v>676948</v>
      </c>
      <c r="F9" s="73">
        <f>+F10</f>
        <v>1022000</v>
      </c>
      <c r="G9" s="73">
        <f>+G10</f>
        <v>1255000</v>
      </c>
      <c r="H9" s="73">
        <f>+H10</f>
        <v>1267000</v>
      </c>
      <c r="I9" s="73">
        <f>+I10</f>
        <v>1287000</v>
      </c>
    </row>
    <row r="10" spans="1:9" x14ac:dyDescent="0.25">
      <c r="A10" s="106">
        <v>3</v>
      </c>
      <c r="B10" s="107"/>
      <c r="C10" s="108"/>
      <c r="D10" s="26" t="s">
        <v>10</v>
      </c>
      <c r="E10" s="8">
        <f>SUM(E11:E13)</f>
        <v>676948</v>
      </c>
      <c r="F10" s="8">
        <f>SUM(F11:F13)</f>
        <v>1022000</v>
      </c>
      <c r="G10" s="8">
        <f>SUM(G11:G13)</f>
        <v>1255000</v>
      </c>
      <c r="H10" s="8">
        <f>SUM(H11:H13)</f>
        <v>1267000</v>
      </c>
      <c r="I10" s="8">
        <f>SUM(I11:I13)</f>
        <v>1287000</v>
      </c>
    </row>
    <row r="11" spans="1:9" x14ac:dyDescent="0.25">
      <c r="A11" s="109">
        <v>31</v>
      </c>
      <c r="B11" s="110"/>
      <c r="C11" s="111"/>
      <c r="D11" s="26" t="s">
        <v>11</v>
      </c>
      <c r="E11" s="8">
        <v>635444</v>
      </c>
      <c r="F11" s="9">
        <v>975000</v>
      </c>
      <c r="G11" s="9">
        <v>1225000</v>
      </c>
      <c r="H11" s="9">
        <v>1237000</v>
      </c>
      <c r="I11" s="9">
        <v>1257000</v>
      </c>
    </row>
    <row r="12" spans="1:9" x14ac:dyDescent="0.25">
      <c r="A12" s="109">
        <v>32</v>
      </c>
      <c r="B12" s="110"/>
      <c r="C12" s="111"/>
      <c r="D12" s="26" t="s">
        <v>20</v>
      </c>
      <c r="E12" s="8">
        <v>41504</v>
      </c>
      <c r="F12" s="9">
        <v>47000</v>
      </c>
      <c r="G12" s="9">
        <v>30000</v>
      </c>
      <c r="H12" s="9">
        <v>30000</v>
      </c>
      <c r="I12" s="9">
        <v>30000</v>
      </c>
    </row>
    <row r="13" spans="1:9" x14ac:dyDescent="0.25">
      <c r="A13" s="69">
        <v>34</v>
      </c>
      <c r="B13" s="70"/>
      <c r="C13" s="71"/>
      <c r="D13" s="12" t="s">
        <v>56</v>
      </c>
      <c r="E13" s="8">
        <v>0</v>
      </c>
      <c r="F13" s="9">
        <v>0</v>
      </c>
      <c r="G13" s="9">
        <v>0</v>
      </c>
      <c r="H13" s="9">
        <v>0</v>
      </c>
      <c r="I13" s="9">
        <v>0</v>
      </c>
    </row>
    <row r="14" spans="1:9" x14ac:dyDescent="0.25">
      <c r="A14" s="103" t="s">
        <v>43</v>
      </c>
      <c r="B14" s="104"/>
      <c r="C14" s="105"/>
      <c r="D14" s="13" t="s">
        <v>44</v>
      </c>
      <c r="E14" s="73">
        <f>+E15</f>
        <v>201108</v>
      </c>
      <c r="F14" s="73">
        <f>+F15</f>
        <v>227000</v>
      </c>
      <c r="G14" s="73">
        <f>+G15</f>
        <v>256000</v>
      </c>
      <c r="H14" s="73">
        <f>+H15</f>
        <v>267000</v>
      </c>
      <c r="I14" s="73">
        <f>+I15</f>
        <v>272500</v>
      </c>
    </row>
    <row r="15" spans="1:9" x14ac:dyDescent="0.25">
      <c r="A15" s="106">
        <v>3</v>
      </c>
      <c r="B15" s="107"/>
      <c r="C15" s="108"/>
      <c r="D15" s="68" t="s">
        <v>10</v>
      </c>
      <c r="E15" s="8">
        <f>SUM(E16:E18)</f>
        <v>201108</v>
      </c>
      <c r="F15" s="8">
        <f>SUM(F16:F18)</f>
        <v>227000</v>
      </c>
      <c r="G15" s="8">
        <f t="shared" ref="G15:I15" si="0">SUM(G16:G18)</f>
        <v>256000</v>
      </c>
      <c r="H15" s="8">
        <f t="shared" si="0"/>
        <v>267000</v>
      </c>
      <c r="I15" s="8">
        <f t="shared" si="0"/>
        <v>272500</v>
      </c>
    </row>
    <row r="16" spans="1:9" x14ac:dyDescent="0.25">
      <c r="A16" s="109">
        <v>31</v>
      </c>
      <c r="B16" s="110"/>
      <c r="C16" s="111"/>
      <c r="D16" s="68" t="s">
        <v>11</v>
      </c>
      <c r="E16" s="8">
        <v>74358</v>
      </c>
      <c r="F16" s="9">
        <v>52000</v>
      </c>
      <c r="G16" s="9">
        <v>15000</v>
      </c>
      <c r="H16" s="9">
        <v>15000</v>
      </c>
      <c r="I16" s="9">
        <v>15000</v>
      </c>
    </row>
    <row r="17" spans="1:9" x14ac:dyDescent="0.25">
      <c r="A17" s="109">
        <v>32</v>
      </c>
      <c r="B17" s="110"/>
      <c r="C17" s="111"/>
      <c r="D17" s="68" t="s">
        <v>20</v>
      </c>
      <c r="E17" s="8">
        <v>125513</v>
      </c>
      <c r="F17" s="9">
        <v>173435</v>
      </c>
      <c r="G17" s="9">
        <v>239000</v>
      </c>
      <c r="H17" s="9">
        <v>250000</v>
      </c>
      <c r="I17" s="9">
        <v>255500</v>
      </c>
    </row>
    <row r="18" spans="1:9" x14ac:dyDescent="0.25">
      <c r="A18" s="69">
        <v>34</v>
      </c>
      <c r="B18" s="70"/>
      <c r="C18" s="71"/>
      <c r="D18" s="12" t="s">
        <v>56</v>
      </c>
      <c r="E18" s="8">
        <v>1237</v>
      </c>
      <c r="F18" s="9">
        <v>1565</v>
      </c>
      <c r="G18" s="9">
        <v>2000</v>
      </c>
      <c r="H18" s="9">
        <v>2000</v>
      </c>
      <c r="I18" s="9">
        <v>2000</v>
      </c>
    </row>
    <row r="19" spans="1:9" x14ac:dyDescent="0.25">
      <c r="A19" s="103" t="s">
        <v>40</v>
      </c>
      <c r="B19" s="104"/>
      <c r="C19" s="105"/>
      <c r="D19" s="64" t="s">
        <v>60</v>
      </c>
      <c r="E19" s="73">
        <f>+E20</f>
        <v>2330</v>
      </c>
      <c r="F19" s="73">
        <f>+F20</f>
        <v>28000</v>
      </c>
      <c r="G19" s="73">
        <f>+G20</f>
        <v>3000</v>
      </c>
      <c r="H19" s="73">
        <f>+H20</f>
        <v>3000</v>
      </c>
      <c r="I19" s="73">
        <f>+I20</f>
        <v>3000</v>
      </c>
    </row>
    <row r="20" spans="1:9" x14ac:dyDescent="0.25">
      <c r="A20" s="106">
        <v>3</v>
      </c>
      <c r="B20" s="107"/>
      <c r="C20" s="108"/>
      <c r="D20" s="68" t="s">
        <v>10</v>
      </c>
      <c r="E20" s="8">
        <f>SUM(E21:E23)</f>
        <v>2330</v>
      </c>
      <c r="F20" s="8">
        <f>SUM(F21:F24)</f>
        <v>28000</v>
      </c>
      <c r="G20" s="8">
        <f>SUM(G21:G24)</f>
        <v>3000</v>
      </c>
      <c r="H20" s="8">
        <f>SUM(H21:H24)</f>
        <v>3000</v>
      </c>
      <c r="I20" s="8">
        <f>SUM(I21:I24)</f>
        <v>3000</v>
      </c>
    </row>
    <row r="21" spans="1:9" x14ac:dyDescent="0.25">
      <c r="A21" s="109">
        <v>31</v>
      </c>
      <c r="B21" s="110"/>
      <c r="C21" s="111"/>
      <c r="D21" s="68" t="s">
        <v>11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</row>
    <row r="22" spans="1:9" x14ac:dyDescent="0.25">
      <c r="A22" s="109">
        <v>32</v>
      </c>
      <c r="B22" s="110"/>
      <c r="C22" s="111"/>
      <c r="D22" s="68" t="s">
        <v>20</v>
      </c>
      <c r="E22" s="8">
        <v>2330</v>
      </c>
      <c r="F22" s="9">
        <v>3000</v>
      </c>
      <c r="G22" s="9">
        <v>3000</v>
      </c>
      <c r="H22" s="9">
        <v>3000</v>
      </c>
      <c r="I22" s="9">
        <v>3000</v>
      </c>
    </row>
    <row r="23" spans="1:9" x14ac:dyDescent="0.25">
      <c r="A23" s="69">
        <v>34</v>
      </c>
      <c r="B23" s="70"/>
      <c r="C23" s="71"/>
      <c r="D23" s="12" t="s">
        <v>56</v>
      </c>
      <c r="E23" s="8">
        <v>0</v>
      </c>
      <c r="F23" s="9">
        <v>0</v>
      </c>
      <c r="G23" s="9">
        <v>0</v>
      </c>
      <c r="H23" s="9">
        <v>0</v>
      </c>
      <c r="I23" s="9">
        <v>0</v>
      </c>
    </row>
    <row r="24" spans="1:9" ht="25.5" x14ac:dyDescent="0.25">
      <c r="A24" s="109">
        <v>42</v>
      </c>
      <c r="B24" s="110"/>
      <c r="C24" s="111"/>
      <c r="D24" s="79" t="s">
        <v>27</v>
      </c>
      <c r="E24" s="8">
        <v>0</v>
      </c>
      <c r="F24" s="9">
        <v>25000</v>
      </c>
      <c r="G24" s="9">
        <v>0</v>
      </c>
      <c r="H24" s="9">
        <v>0</v>
      </c>
      <c r="I24" s="9">
        <v>0</v>
      </c>
    </row>
    <row r="25" spans="1:9" ht="15" customHeight="1" x14ac:dyDescent="0.25">
      <c r="A25" s="103" t="s">
        <v>43</v>
      </c>
      <c r="B25" s="104"/>
      <c r="C25" s="105"/>
      <c r="D25" s="13" t="s">
        <v>44</v>
      </c>
      <c r="E25" s="73">
        <f t="shared" ref="E25:I26" si="1">+E26</f>
        <v>3014</v>
      </c>
      <c r="F25" s="73">
        <f t="shared" si="1"/>
        <v>3000</v>
      </c>
      <c r="G25" s="73">
        <f t="shared" si="1"/>
        <v>34000</v>
      </c>
      <c r="H25" s="73">
        <f t="shared" si="1"/>
        <v>23000</v>
      </c>
      <c r="I25" s="73">
        <f t="shared" si="1"/>
        <v>17500</v>
      </c>
    </row>
    <row r="26" spans="1:9" ht="25.5" x14ac:dyDescent="0.25">
      <c r="A26" s="106">
        <v>4</v>
      </c>
      <c r="B26" s="107"/>
      <c r="C26" s="108"/>
      <c r="D26" s="26" t="s">
        <v>12</v>
      </c>
      <c r="E26" s="8">
        <f t="shared" si="1"/>
        <v>3014</v>
      </c>
      <c r="F26" s="8">
        <f t="shared" si="1"/>
        <v>3000</v>
      </c>
      <c r="G26" s="8">
        <f t="shared" si="1"/>
        <v>34000</v>
      </c>
      <c r="H26" s="8">
        <f t="shared" si="1"/>
        <v>23000</v>
      </c>
      <c r="I26" s="8">
        <f t="shared" si="1"/>
        <v>17500</v>
      </c>
    </row>
    <row r="27" spans="1:9" ht="25.5" x14ac:dyDescent="0.25">
      <c r="A27" s="109">
        <v>42</v>
      </c>
      <c r="B27" s="110"/>
      <c r="C27" s="111"/>
      <c r="D27" s="26" t="s">
        <v>27</v>
      </c>
      <c r="E27" s="8">
        <v>3014</v>
      </c>
      <c r="F27" s="9">
        <v>3000</v>
      </c>
      <c r="G27" s="9">
        <v>34000</v>
      </c>
      <c r="H27" s="9">
        <v>23000</v>
      </c>
      <c r="I27" s="9">
        <v>17500</v>
      </c>
    </row>
    <row r="28" spans="1:9" ht="15" customHeight="1" x14ac:dyDescent="0.25">
      <c r="A28" s="103" t="s">
        <v>41</v>
      </c>
      <c r="B28" s="104"/>
      <c r="C28" s="105"/>
      <c r="D28" s="13" t="s">
        <v>42</v>
      </c>
      <c r="E28" s="73">
        <f t="shared" ref="E28:I29" si="2">+E29</f>
        <v>0</v>
      </c>
      <c r="F28" s="73">
        <f t="shared" si="2"/>
        <v>10000</v>
      </c>
      <c r="G28" s="73">
        <f t="shared" si="2"/>
        <v>0</v>
      </c>
      <c r="H28" s="73">
        <f t="shared" si="2"/>
        <v>0</v>
      </c>
      <c r="I28" s="73">
        <f t="shared" si="2"/>
        <v>0</v>
      </c>
    </row>
    <row r="29" spans="1:9" ht="25.5" x14ac:dyDescent="0.25">
      <c r="A29" s="106">
        <v>4</v>
      </c>
      <c r="B29" s="107"/>
      <c r="C29" s="108"/>
      <c r="D29" s="68" t="s">
        <v>12</v>
      </c>
      <c r="E29" s="8">
        <f t="shared" si="2"/>
        <v>0</v>
      </c>
      <c r="F29" s="8">
        <f t="shared" si="2"/>
        <v>10000</v>
      </c>
      <c r="G29" s="8">
        <f t="shared" si="2"/>
        <v>0</v>
      </c>
      <c r="H29" s="8">
        <f t="shared" si="2"/>
        <v>0</v>
      </c>
      <c r="I29" s="8">
        <f t="shared" si="2"/>
        <v>0</v>
      </c>
    </row>
    <row r="30" spans="1:9" ht="25.5" x14ac:dyDescent="0.25">
      <c r="A30" s="109">
        <v>42</v>
      </c>
      <c r="B30" s="110"/>
      <c r="C30" s="111"/>
      <c r="D30" s="68" t="s">
        <v>27</v>
      </c>
      <c r="E30" s="8">
        <v>0</v>
      </c>
      <c r="F30" s="9">
        <v>10000</v>
      </c>
      <c r="G30" s="9">
        <v>0</v>
      </c>
      <c r="H30" s="9">
        <v>0</v>
      </c>
      <c r="I30" s="9">
        <v>0</v>
      </c>
    </row>
  </sheetData>
  <mergeCells count="24">
    <mergeCell ref="A27:C27"/>
    <mergeCell ref="A25:C25"/>
    <mergeCell ref="A2:I2"/>
    <mergeCell ref="A4:I4"/>
    <mergeCell ref="A6:C6"/>
    <mergeCell ref="A9:C9"/>
    <mergeCell ref="A10:C10"/>
    <mergeCell ref="A24:C24"/>
    <mergeCell ref="A28:C28"/>
    <mergeCell ref="A29:C29"/>
    <mergeCell ref="A30:C30"/>
    <mergeCell ref="A7:C7"/>
    <mergeCell ref="A8:C8"/>
    <mergeCell ref="A12:C12"/>
    <mergeCell ref="A11:C11"/>
    <mergeCell ref="A14:C14"/>
    <mergeCell ref="A15:C15"/>
    <mergeCell ref="A16:C16"/>
    <mergeCell ref="A17:C17"/>
    <mergeCell ref="A19:C19"/>
    <mergeCell ref="A20:C20"/>
    <mergeCell ref="A21:C21"/>
    <mergeCell ref="A22:C22"/>
    <mergeCell ref="A26:C26"/>
  </mergeCells>
  <pageMargins left="0.7" right="0.7" top="0.75" bottom="0.75" header="0.3" footer="0.3"/>
  <pageSetup paperSize="9" scale="7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SAŽETAK</vt:lpstr>
      <vt:lpstr> Račun prihoda i rashoda</vt:lpstr>
      <vt:lpstr>Prihodi i rashodi po izvorima</vt:lpstr>
      <vt:lpstr>Rashodi prema funkcijskoj kl</vt:lpstr>
      <vt:lpstr>POSEBNI DIO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Windows User</cp:lastModifiedBy>
  <cp:lastPrinted>2023-09-07T12:06:01Z</cp:lastPrinted>
  <dcterms:created xsi:type="dcterms:W3CDTF">2022-08-12T12:51:27Z</dcterms:created>
  <dcterms:modified xsi:type="dcterms:W3CDTF">2025-10-16T14:57:12Z</dcterms:modified>
</cp:coreProperties>
</file>